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guoa\Desktop\Cobb Literature\Breeder\Egg Weight and Mass Chart\"/>
    </mc:Choice>
  </mc:AlternateContent>
  <xr:revisionPtr revIDLastSave="0" documentId="13_ncr:1_{DF64924A-DA4B-46F9-BF0F-27EE0EC53E5B}" xr6:coauthVersionLast="47" xr6:coauthVersionMax="47" xr10:uidLastSave="{00000000-0000-0000-0000-000000000000}"/>
  <workbookProtection workbookAlgorithmName="SHA-512" workbookHashValue="+uFuzZl3tIqRdIkPCmTd6LwHFFZVT8uIHMn526kAH7S5tRT2rsQwxKtyh7Z4aVMzjzbZVeqCS2y67sQO6rP94w==" workbookSaltValue="+8PpyjZfnnEWJHNh76mhhw==" workbookSpinCount="100000" lockStructure="1"/>
  <bookViews>
    <workbookView xWindow="22932" yWindow="-108" windowWidth="23256" windowHeight="12576" firstSheet="1" activeTab="1" xr2:uid="{00000000-000D-0000-FFFF-FFFF00000000}"/>
  </bookViews>
  <sheets>
    <sheet name="STD" sheetId="2" state="hidden" r:id="rId1"/>
    <sheet name="Data Entr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6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3" i="2"/>
  <c r="G17" i="2" l="1"/>
  <c r="G4" i="2"/>
  <c r="G44" i="2" l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6" i="2"/>
  <c r="G15" i="2"/>
  <c r="G14" i="2"/>
  <c r="G13" i="2"/>
  <c r="G12" i="2"/>
  <c r="G11" i="2"/>
  <c r="G10" i="2"/>
  <c r="G9" i="2"/>
  <c r="G8" i="2"/>
  <c r="G7" i="2"/>
  <c r="G6" i="2"/>
  <c r="G5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3" i="2"/>
</calcChain>
</file>

<file path=xl/sharedStrings.xml><?xml version="1.0" encoding="utf-8"?>
<sst xmlns="http://schemas.openxmlformats.org/spreadsheetml/2006/main" count="27" uniqueCount="17">
  <si>
    <t>Egg Weight STD</t>
  </si>
  <si>
    <t>%HD STD</t>
  </si>
  <si>
    <t>Egg Mass STD</t>
  </si>
  <si>
    <t>Please enter weekly egg weight and %HD. Egg mass will be auto populated.</t>
  </si>
  <si>
    <t>500FF</t>
  </si>
  <si>
    <t>500SF</t>
  </si>
  <si>
    <t>Country</t>
  </si>
  <si>
    <t>Age (week)</t>
  </si>
  <si>
    <t>Company</t>
  </si>
  <si>
    <t>Flock Number</t>
  </si>
  <si>
    <t>C500FF</t>
  </si>
  <si>
    <t>Egg Weight</t>
  </si>
  <si>
    <t>STD</t>
  </si>
  <si>
    <t>Actual</t>
  </si>
  <si>
    <t>% HD (Total Eggs)</t>
  </si>
  <si>
    <t>Egg Mass</t>
  </si>
  <si>
    <t>Breed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</si>
</sst>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  <protection locked="0"/>
    </xf>
    <xf numFmtId="164" fontId="0" fillId="7" borderId="2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</xf>
    <xf numFmtId="164" fontId="0" fillId="2" borderId="5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</xf>
    <xf numFmtId="164" fontId="0" fillId="2" borderId="4" xfId="0" applyNumberForma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0" fillId="9" borderId="2" xfId="0" applyNumberFormat="1" applyFill="1" applyBorder="1" applyAlignment="1" applyProtection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  <protection locked="0"/>
    </xf>
    <xf numFmtId="1" fontId="0" fillId="7" borderId="6" xfId="0" applyNumberFormat="1" applyFill="1" applyBorder="1" applyAlignment="1" applyProtection="1">
      <alignment horizontal="center" vertical="center"/>
      <protection locked="0"/>
    </xf>
    <xf numFmtId="1" fontId="0" fillId="7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CC3399"/>
      <color rgb="FF990099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77729823521014E-2"/>
          <c:y val="9.0289431260439611E-3"/>
          <c:w val="0.859782558560933"/>
          <c:h val="0.87643909568122169"/>
        </c:manualLayout>
      </c:layout>
      <c:lineChart>
        <c:grouping val="standard"/>
        <c:varyColors val="0"/>
        <c:ser>
          <c:idx val="6"/>
          <c:order val="0"/>
          <c:tx>
            <c:v>Egg Weight STD</c:v>
          </c:tx>
          <c:spPr>
            <a:ln w="2540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'Data Entry'!$A$6:$A$47</c:f>
              <c:numCache>
                <c:formatCode>General</c:formatCode>
                <c:ptCount val="4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</c:numCache>
            </c:numRef>
          </c:cat>
          <c:val>
            <c:numRef>
              <c:f>'Data Entry'!$B$6:$B$47</c:f>
              <c:numCache>
                <c:formatCode>0.0</c:formatCode>
                <c:ptCount val="42"/>
                <c:pt idx="0">
                  <c:v>48.5</c:v>
                </c:pt>
                <c:pt idx="1">
                  <c:v>50</c:v>
                </c:pt>
                <c:pt idx="2">
                  <c:v>51.4</c:v>
                </c:pt>
                <c:pt idx="3">
                  <c:v>53</c:v>
                </c:pt>
                <c:pt idx="4">
                  <c:v>54.6</c:v>
                </c:pt>
                <c:pt idx="5">
                  <c:v>56</c:v>
                </c:pt>
                <c:pt idx="6">
                  <c:v>57.2</c:v>
                </c:pt>
                <c:pt idx="7">
                  <c:v>58.3</c:v>
                </c:pt>
                <c:pt idx="8">
                  <c:v>59.2</c:v>
                </c:pt>
                <c:pt idx="9">
                  <c:v>60</c:v>
                </c:pt>
                <c:pt idx="10">
                  <c:v>60.7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63.6</c:v>
                </c:pt>
                <c:pt idx="16">
                  <c:v>64</c:v>
                </c:pt>
                <c:pt idx="17">
                  <c:v>64.5</c:v>
                </c:pt>
                <c:pt idx="18">
                  <c:v>64.900000000000006</c:v>
                </c:pt>
                <c:pt idx="19">
                  <c:v>65.3</c:v>
                </c:pt>
                <c:pt idx="20">
                  <c:v>65.7</c:v>
                </c:pt>
                <c:pt idx="21">
                  <c:v>66.099999999999994</c:v>
                </c:pt>
                <c:pt idx="22">
                  <c:v>66.5</c:v>
                </c:pt>
                <c:pt idx="23">
                  <c:v>66.8</c:v>
                </c:pt>
                <c:pt idx="24">
                  <c:v>67.2</c:v>
                </c:pt>
                <c:pt idx="25">
                  <c:v>67.5</c:v>
                </c:pt>
                <c:pt idx="26">
                  <c:v>67.8</c:v>
                </c:pt>
                <c:pt idx="27">
                  <c:v>68.099999999999994</c:v>
                </c:pt>
                <c:pt idx="28">
                  <c:v>68.400000000000006</c:v>
                </c:pt>
                <c:pt idx="29">
                  <c:v>68.7</c:v>
                </c:pt>
                <c:pt idx="30">
                  <c:v>68.900000000000006</c:v>
                </c:pt>
                <c:pt idx="31">
                  <c:v>69.099999999999994</c:v>
                </c:pt>
                <c:pt idx="32">
                  <c:v>69.3</c:v>
                </c:pt>
                <c:pt idx="33">
                  <c:v>69.5</c:v>
                </c:pt>
                <c:pt idx="34">
                  <c:v>69.7</c:v>
                </c:pt>
                <c:pt idx="35">
                  <c:v>69.900000000000006</c:v>
                </c:pt>
                <c:pt idx="36">
                  <c:v>70.099999999999994</c:v>
                </c:pt>
                <c:pt idx="37">
                  <c:v>70.3</c:v>
                </c:pt>
                <c:pt idx="38">
                  <c:v>70.5</c:v>
                </c:pt>
                <c:pt idx="39">
                  <c:v>70.7</c:v>
                </c:pt>
                <c:pt idx="40">
                  <c:v>70.900000000000006</c:v>
                </c:pt>
                <c:pt idx="41">
                  <c:v>71.099999999999994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093-4BF0-A1CB-D049FE7B06D1}"/>
            </c:ext>
          </c:extLst>
        </c:ser>
        <c:ser>
          <c:idx val="0"/>
          <c:order val="2"/>
          <c:tx>
            <c:v>Egg Weight Actual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'Data Entry'!$A$6:$A$47</c:f>
              <c:numCache>
                <c:formatCode>General</c:formatCode>
                <c:ptCount val="4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</c:numCache>
            </c:numRef>
          </c:cat>
          <c:val>
            <c:numRef>
              <c:f>'Data Entry'!$C$6:$C$47</c:f>
              <c:numCache>
                <c:formatCode>0.0</c:formatCode>
                <c:ptCount val="42"/>
                <c:pt idx="0">
                  <c:v>47.5</c:v>
                </c:pt>
                <c:pt idx="1">
                  <c:v>49</c:v>
                </c:pt>
                <c:pt idx="2">
                  <c:v>51</c:v>
                </c:pt>
                <c:pt idx="3">
                  <c:v>52</c:v>
                </c:pt>
                <c:pt idx="4">
                  <c:v>53.5</c:v>
                </c:pt>
                <c:pt idx="5">
                  <c:v>55.6</c:v>
                </c:pt>
                <c:pt idx="6">
                  <c:v>57</c:v>
                </c:pt>
                <c:pt idx="7">
                  <c:v>58.8</c:v>
                </c:pt>
                <c:pt idx="8">
                  <c:v>59.8</c:v>
                </c:pt>
                <c:pt idx="9">
                  <c:v>60.3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093-4BF0-A1CB-D049FE7B0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317656"/>
        <c:axId val="765312952"/>
      </c:lineChart>
      <c:lineChart>
        <c:grouping val="standard"/>
        <c:varyColors val="0"/>
        <c:ser>
          <c:idx val="12"/>
          <c:order val="1"/>
          <c:tx>
            <c:v>Egg Mass STD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'Data Entry'!$A$6:$A$47</c:f>
              <c:numCache>
                <c:formatCode>General</c:formatCode>
                <c:ptCount val="4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</c:numCache>
            </c:numRef>
          </c:cat>
          <c:val>
            <c:numRef>
              <c:f>'Data Entry'!$F$6:$F$47</c:f>
              <c:numCache>
                <c:formatCode>0.0</c:formatCode>
                <c:ptCount val="42"/>
                <c:pt idx="0">
                  <c:v>1.4549999999999998</c:v>
                </c:pt>
                <c:pt idx="1">
                  <c:v>10</c:v>
                </c:pt>
                <c:pt idx="2">
                  <c:v>25.7</c:v>
                </c:pt>
                <c:pt idx="3">
                  <c:v>38.69</c:v>
                </c:pt>
                <c:pt idx="4">
                  <c:v>44.771999999999998</c:v>
                </c:pt>
                <c:pt idx="5">
                  <c:v>47.6</c:v>
                </c:pt>
                <c:pt idx="6">
                  <c:v>49.192</c:v>
                </c:pt>
                <c:pt idx="7">
                  <c:v>50.0214</c:v>
                </c:pt>
                <c:pt idx="8">
                  <c:v>50.201599999999999</c:v>
                </c:pt>
                <c:pt idx="9">
                  <c:v>50.28</c:v>
                </c:pt>
                <c:pt idx="10">
                  <c:v>50.259599999999999</c:v>
                </c:pt>
                <c:pt idx="11">
                  <c:v>50.225199999999994</c:v>
                </c:pt>
                <c:pt idx="12">
                  <c:v>50.095999999999997</c:v>
                </c:pt>
                <c:pt idx="13">
                  <c:v>49.954799999999999</c:v>
                </c:pt>
                <c:pt idx="14">
                  <c:v>49.722799999999999</c:v>
                </c:pt>
                <c:pt idx="15">
                  <c:v>49.480800000000002</c:v>
                </c:pt>
                <c:pt idx="16">
                  <c:v>49.088000000000001</c:v>
                </c:pt>
                <c:pt idx="17">
                  <c:v>48.761999999999993</c:v>
                </c:pt>
                <c:pt idx="18">
                  <c:v>48.350500000000004</c:v>
                </c:pt>
                <c:pt idx="19">
                  <c:v>47.864899999999999</c:v>
                </c:pt>
                <c:pt idx="20">
                  <c:v>47.369700000000002</c:v>
                </c:pt>
                <c:pt idx="21">
                  <c:v>46.864899999999999</c:v>
                </c:pt>
                <c:pt idx="22">
                  <c:v>46.350500000000004</c:v>
                </c:pt>
                <c:pt idx="23">
                  <c:v>45.758000000000003</c:v>
                </c:pt>
                <c:pt idx="24">
                  <c:v>45.2256</c:v>
                </c:pt>
                <c:pt idx="25">
                  <c:v>44.617499999999993</c:v>
                </c:pt>
                <c:pt idx="26">
                  <c:v>44.002200000000002</c:v>
                </c:pt>
                <c:pt idx="27">
                  <c:v>43.311599999999999</c:v>
                </c:pt>
                <c:pt idx="28">
                  <c:v>42.613200000000006</c:v>
                </c:pt>
                <c:pt idx="29">
                  <c:v>41.907000000000004</c:v>
                </c:pt>
                <c:pt idx="30">
                  <c:v>41.064399999999999</c:v>
                </c:pt>
                <c:pt idx="31">
                  <c:v>40.216200000000001</c:v>
                </c:pt>
                <c:pt idx="32">
                  <c:v>39.362399999999994</c:v>
                </c:pt>
                <c:pt idx="33">
                  <c:v>38.502999999999993</c:v>
                </c:pt>
                <c:pt idx="34">
                  <c:v>37.638000000000005</c:v>
                </c:pt>
                <c:pt idx="35">
                  <c:v>36.697500000000005</c:v>
                </c:pt>
                <c:pt idx="36">
                  <c:v>35.750999999999998</c:v>
                </c:pt>
                <c:pt idx="37">
                  <c:v>34.798499999999997</c:v>
                </c:pt>
                <c:pt idx="38">
                  <c:v>33.769500000000001</c:v>
                </c:pt>
                <c:pt idx="39">
                  <c:v>32.734099999999998</c:v>
                </c:pt>
                <c:pt idx="40">
                  <c:v>31.692300000000003</c:v>
                </c:pt>
                <c:pt idx="41">
                  <c:v>30.644099999999998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093-4BF0-A1CB-D049FE7B06D1}"/>
            </c:ext>
          </c:extLst>
        </c:ser>
        <c:ser>
          <c:idx val="1"/>
          <c:order val="3"/>
          <c:tx>
            <c:v>Egg Mass Actual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317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'Data Entry'!$A$6:$A$47</c:f>
              <c:numCache>
                <c:formatCode>General</c:formatCode>
                <c:ptCount val="42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</c:numCache>
            </c:numRef>
          </c:cat>
          <c:val>
            <c:numRef>
              <c:f>'Data Entry'!$G$6:$G$47</c:f>
              <c:numCache>
                <c:formatCode>0.0</c:formatCode>
                <c:ptCount val="42"/>
                <c:pt idx="0">
                  <c:v>1.6625000000000001</c:v>
                </c:pt>
                <c:pt idx="1">
                  <c:v>8.82</c:v>
                </c:pt>
                <c:pt idx="2">
                  <c:v>24.48</c:v>
                </c:pt>
                <c:pt idx="3">
                  <c:v>38.064</c:v>
                </c:pt>
                <c:pt idx="4">
                  <c:v>43.335000000000001</c:v>
                </c:pt>
                <c:pt idx="5">
                  <c:v>46.426000000000002</c:v>
                </c:pt>
                <c:pt idx="6">
                  <c:v>49.704000000000001</c:v>
                </c:pt>
                <c:pt idx="7">
                  <c:v>50.567999999999998</c:v>
                </c:pt>
                <c:pt idx="8">
                  <c:v>50.83</c:v>
                </c:pt>
                <c:pt idx="9">
                  <c:v>50.651999999999994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093-4BF0-A1CB-D049FE7B0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824063"/>
        <c:axId val="1909820735"/>
      </c:lineChart>
      <c:catAx>
        <c:axId val="765317656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Open Sans" panose="020B060603050402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Age (weeks)</a:t>
                </a:r>
              </a:p>
            </c:rich>
          </c:tx>
          <c:layout>
            <c:manualLayout>
              <c:xMode val="edge"/>
              <c:yMode val="edge"/>
              <c:x val="0.47153966002696868"/>
              <c:y val="0.951754503698401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Open Sans" panose="020B060603050402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5312952"/>
        <c:crosses val="max"/>
        <c:auto val="1"/>
        <c:lblAlgn val="ctr"/>
        <c:lblOffset val="100"/>
        <c:tickMarkSkip val="1"/>
        <c:noMultiLvlLbl val="1"/>
      </c:catAx>
      <c:valAx>
        <c:axId val="765312952"/>
        <c:scaling>
          <c:orientation val="minMax"/>
          <c:max val="76"/>
          <c:min val="46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Open Sans" panose="020B060603050402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Egg Weight (grams)</a:t>
                </a:r>
              </a:p>
            </c:rich>
          </c:tx>
          <c:layout>
            <c:manualLayout>
              <c:xMode val="edge"/>
              <c:yMode val="edge"/>
              <c:x val="2.241526529893622E-2"/>
              <c:y val="0.4037349497351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Open Sans" panose="020B060603050402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5317656"/>
        <c:crossesAt val="0"/>
        <c:crossBetween val="midCat"/>
        <c:majorUnit val="1"/>
      </c:valAx>
      <c:valAx>
        <c:axId val="1909820735"/>
        <c:scaling>
          <c:orientation val="minMax"/>
          <c:max val="54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Open Sans" panose="020B0606030504020204" pitchFamily="34" charset="0"/>
                    <a:cs typeface="Arial" panose="020B0604020202020204" pitchFamily="34" charset="0"/>
                  </a:defRPr>
                </a:pPr>
                <a:r>
                  <a:rPr lang="en-US"/>
                  <a:t>Egg Mass (Egg Weight x Prod %)</a:t>
                </a:r>
              </a:p>
            </c:rich>
          </c:tx>
          <c:layout>
            <c:manualLayout>
              <c:xMode val="edge"/>
              <c:yMode val="edge"/>
              <c:x val="0.97243363639135627"/>
              <c:y val="0.32090093891687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Open Sans" panose="020B0606030504020204" pitchFamily="34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09824063"/>
        <c:crosses val="max"/>
        <c:crossBetween val="between"/>
        <c:majorUnit val="2"/>
      </c:valAx>
      <c:catAx>
        <c:axId val="19098240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98207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>
          <a:outerShdw blurRad="50800" dist="50800" dir="5400000" algn="ctr" rotWithShape="0">
            <a:srgbClr val="000000">
              <a:alpha val="16000"/>
            </a:srgbClr>
          </a:outerShdw>
        </a:effectLst>
      </c:spPr>
    </c:plotArea>
    <c:legend>
      <c:legendPos val="r"/>
      <c:layout>
        <c:manualLayout>
          <c:xMode val="edge"/>
          <c:yMode val="edge"/>
          <c:x val="0.67288905959925738"/>
          <c:y val="0.52132041187159295"/>
          <c:w val="0.21438645216252281"/>
          <c:h val="0.1640202717834332"/>
        </c:manualLayout>
      </c:layout>
      <c:overlay val="1"/>
      <c:spPr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ea typeface="Open Sans" panose="020B0606030504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365761</xdr:colOff>
      <xdr:row>2</xdr:row>
      <xdr:rowOff>160020</xdr:rowOff>
    </xdr:from>
    <xdr:to>
      <xdr:col>20</xdr:col>
      <xdr:colOff>563881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A9B4CA-D6B2-446C-A802-5B786466B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2A13C1E-D0D6-452F-96F2-EEFEB5B63B78}"/>
            </a:ext>
          </a:extLst>
        </cdr:cNvPr>
        <cdr:cNvSpPr/>
      </cdr:nvSpPr>
      <cdr:spPr>
        <a:xfrm xmlns:a="http://schemas.openxmlformats.org/drawingml/2006/main" flipH="1">
          <a:off x="-14249135" y="-37740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4C66-B365-4911-9A27-52B3C0FD7ABF}">
  <dimension ref="A1:J44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31" sqref="D31"/>
    </sheetView>
  </sheetViews>
  <sheetFormatPr defaultRowHeight="14.4" x14ac:dyDescent="0.3"/>
  <cols>
    <col min="1" max="1" width="6.44140625" style="1" customWidth="1"/>
    <col min="2" max="2" width="13.6640625" style="3" bestFit="1" customWidth="1"/>
    <col min="3" max="3" width="8.44140625" style="3" bestFit="1" customWidth="1"/>
    <col min="4" max="4" width="12" style="3" bestFit="1" customWidth="1"/>
    <col min="5" max="5" width="13.6640625" style="3" bestFit="1" customWidth="1"/>
    <col min="6" max="6" width="8.44140625" style="3" bestFit="1" customWidth="1"/>
    <col min="7" max="7" width="12" style="3" bestFit="1" customWidth="1"/>
    <col min="8" max="8" width="13.6640625" style="3" bestFit="1" customWidth="1"/>
    <col min="9" max="9" width="8.44140625" style="3" bestFit="1" customWidth="1"/>
    <col min="10" max="10" width="12" style="3" bestFit="1" customWidth="1"/>
    <col min="11" max="16384" width="8.88671875" style="1"/>
  </cols>
  <sheetData>
    <row r="1" spans="1:10" x14ac:dyDescent="0.3">
      <c r="B1" s="21" t="s">
        <v>4</v>
      </c>
      <c r="C1" s="21"/>
      <c r="D1" s="21"/>
      <c r="E1" s="22" t="s">
        <v>5</v>
      </c>
      <c r="F1" s="22"/>
      <c r="G1" s="22"/>
      <c r="H1" s="23">
        <v>700</v>
      </c>
      <c r="I1" s="23"/>
      <c r="J1" s="23"/>
    </row>
    <row r="2" spans="1:10" x14ac:dyDescent="0.3">
      <c r="B2" s="2" t="s">
        <v>0</v>
      </c>
      <c r="C2" s="2" t="s">
        <v>1</v>
      </c>
      <c r="D2" s="2" t="s">
        <v>2</v>
      </c>
      <c r="E2" s="2" t="s">
        <v>0</v>
      </c>
      <c r="F2" s="2" t="s">
        <v>1</v>
      </c>
      <c r="G2" s="2" t="s">
        <v>2</v>
      </c>
      <c r="H2" s="2" t="s">
        <v>0</v>
      </c>
      <c r="I2" s="2" t="s">
        <v>1</v>
      </c>
      <c r="J2" s="2" t="s">
        <v>2</v>
      </c>
    </row>
    <row r="3" spans="1:10" x14ac:dyDescent="0.3">
      <c r="A3" s="1">
        <v>24</v>
      </c>
      <c r="B3" s="5">
        <v>48.5</v>
      </c>
      <c r="C3" s="5">
        <v>3</v>
      </c>
      <c r="D3" s="5">
        <f t="shared" ref="D3:D44" si="0">B3*C3%</f>
        <v>1.4549999999999998</v>
      </c>
      <c r="E3" s="6"/>
      <c r="F3" s="6"/>
      <c r="G3" s="6"/>
      <c r="H3" s="7">
        <v>48</v>
      </c>
      <c r="I3" s="7">
        <v>2</v>
      </c>
      <c r="J3" s="7">
        <f>H3*I3%</f>
        <v>0.96</v>
      </c>
    </row>
    <row r="4" spans="1:10" x14ac:dyDescent="0.3">
      <c r="A4" s="1">
        <v>25</v>
      </c>
      <c r="B4" s="5">
        <v>50</v>
      </c>
      <c r="C4" s="5">
        <v>20</v>
      </c>
      <c r="D4" s="5">
        <f t="shared" si="0"/>
        <v>10</v>
      </c>
      <c r="E4" s="6">
        <v>51.1</v>
      </c>
      <c r="F4" s="6">
        <v>5</v>
      </c>
      <c r="G4" s="6">
        <f>E4*F4%</f>
        <v>2.5550000000000002</v>
      </c>
      <c r="H4" s="7">
        <v>49.4</v>
      </c>
      <c r="I4" s="7">
        <v>15</v>
      </c>
      <c r="J4" s="7">
        <f t="shared" ref="J4:J44" si="1">H4*I4%</f>
        <v>7.4099999999999993</v>
      </c>
    </row>
    <row r="5" spans="1:10" x14ac:dyDescent="0.3">
      <c r="A5" s="1">
        <v>26</v>
      </c>
      <c r="B5" s="5">
        <v>51.4</v>
      </c>
      <c r="C5" s="5">
        <v>50</v>
      </c>
      <c r="D5" s="5">
        <f t="shared" si="0"/>
        <v>25.7</v>
      </c>
      <c r="E5" s="6">
        <v>53</v>
      </c>
      <c r="F5" s="6">
        <v>23</v>
      </c>
      <c r="G5" s="6">
        <f t="shared" ref="G5:G44" si="2">E5*F5%</f>
        <v>12.190000000000001</v>
      </c>
      <c r="H5" s="7">
        <v>50.8</v>
      </c>
      <c r="I5" s="7">
        <v>35</v>
      </c>
      <c r="J5" s="7">
        <f t="shared" si="1"/>
        <v>17.779999999999998</v>
      </c>
    </row>
    <row r="6" spans="1:10" x14ac:dyDescent="0.3">
      <c r="A6" s="1">
        <v>27</v>
      </c>
      <c r="B6" s="5">
        <v>53</v>
      </c>
      <c r="C6" s="5">
        <v>73</v>
      </c>
      <c r="D6" s="5">
        <f t="shared" si="0"/>
        <v>38.69</v>
      </c>
      <c r="E6" s="6">
        <v>54.9</v>
      </c>
      <c r="F6" s="6">
        <v>53</v>
      </c>
      <c r="G6" s="6">
        <f t="shared" si="2"/>
        <v>29.097000000000001</v>
      </c>
      <c r="H6" s="7">
        <v>52.3</v>
      </c>
      <c r="I6" s="7">
        <v>55</v>
      </c>
      <c r="J6" s="7">
        <f t="shared" si="1"/>
        <v>28.765000000000001</v>
      </c>
    </row>
    <row r="7" spans="1:10" x14ac:dyDescent="0.3">
      <c r="A7" s="1">
        <v>28</v>
      </c>
      <c r="B7" s="5">
        <v>54.6</v>
      </c>
      <c r="C7" s="5">
        <v>82</v>
      </c>
      <c r="D7" s="5">
        <f t="shared" si="0"/>
        <v>44.771999999999998</v>
      </c>
      <c r="E7" s="6">
        <v>56.8</v>
      </c>
      <c r="F7" s="6">
        <v>74</v>
      </c>
      <c r="G7" s="6">
        <f t="shared" si="2"/>
        <v>42.031999999999996</v>
      </c>
      <c r="H7" s="7">
        <v>53.7</v>
      </c>
      <c r="I7" s="7">
        <v>73</v>
      </c>
      <c r="J7" s="7">
        <f t="shared" si="1"/>
        <v>39.201000000000001</v>
      </c>
    </row>
    <row r="8" spans="1:10" x14ac:dyDescent="0.3">
      <c r="A8" s="1">
        <v>29</v>
      </c>
      <c r="B8" s="5">
        <v>56</v>
      </c>
      <c r="C8" s="5">
        <v>85</v>
      </c>
      <c r="D8" s="5">
        <f t="shared" si="0"/>
        <v>47.6</v>
      </c>
      <c r="E8" s="6">
        <v>58.5</v>
      </c>
      <c r="F8" s="6">
        <v>83</v>
      </c>
      <c r="G8" s="6">
        <f t="shared" si="2"/>
        <v>48.555</v>
      </c>
      <c r="H8" s="7">
        <v>55.1</v>
      </c>
      <c r="I8" s="7">
        <v>81</v>
      </c>
      <c r="J8" s="7">
        <f t="shared" si="1"/>
        <v>44.631000000000007</v>
      </c>
    </row>
    <row r="9" spans="1:10" x14ac:dyDescent="0.3">
      <c r="A9" s="1">
        <v>30</v>
      </c>
      <c r="B9" s="5">
        <v>57.2</v>
      </c>
      <c r="C9" s="5">
        <v>86</v>
      </c>
      <c r="D9" s="5">
        <f t="shared" si="0"/>
        <v>49.192</v>
      </c>
      <c r="E9" s="6">
        <v>59.7</v>
      </c>
      <c r="F9" s="6">
        <v>85.5</v>
      </c>
      <c r="G9" s="6">
        <f t="shared" si="2"/>
        <v>51.043500000000002</v>
      </c>
      <c r="H9" s="7">
        <v>56.6</v>
      </c>
      <c r="I9" s="7">
        <v>84</v>
      </c>
      <c r="J9" s="7">
        <f t="shared" si="1"/>
        <v>47.543999999999997</v>
      </c>
    </row>
    <row r="10" spans="1:10" x14ac:dyDescent="0.3">
      <c r="A10" s="1">
        <v>31</v>
      </c>
      <c r="B10" s="5">
        <v>58.3</v>
      </c>
      <c r="C10" s="5">
        <v>85.8</v>
      </c>
      <c r="D10" s="5">
        <f t="shared" si="0"/>
        <v>50.0214</v>
      </c>
      <c r="E10" s="6">
        <v>60.7</v>
      </c>
      <c r="F10" s="6">
        <v>86</v>
      </c>
      <c r="G10" s="6">
        <f t="shared" si="2"/>
        <v>52.201999999999998</v>
      </c>
      <c r="H10" s="7">
        <v>57.8</v>
      </c>
      <c r="I10" s="7">
        <v>83.4</v>
      </c>
      <c r="J10" s="7">
        <f t="shared" si="1"/>
        <v>48.205200000000005</v>
      </c>
    </row>
    <row r="11" spans="1:10" x14ac:dyDescent="0.3">
      <c r="A11" s="1">
        <v>32</v>
      </c>
      <c r="B11" s="5">
        <v>59.2</v>
      </c>
      <c r="C11" s="5">
        <v>84.8</v>
      </c>
      <c r="D11" s="5">
        <f t="shared" si="0"/>
        <v>50.201599999999999</v>
      </c>
      <c r="E11" s="6">
        <v>61.6</v>
      </c>
      <c r="F11" s="6">
        <v>85.5</v>
      </c>
      <c r="G11" s="6">
        <f t="shared" si="2"/>
        <v>52.667999999999999</v>
      </c>
      <c r="H11" s="7">
        <v>58.6</v>
      </c>
      <c r="I11" s="7">
        <v>82.3</v>
      </c>
      <c r="J11" s="7">
        <f t="shared" si="1"/>
        <v>48.227800000000002</v>
      </c>
    </row>
    <row r="12" spans="1:10" x14ac:dyDescent="0.3">
      <c r="A12" s="1">
        <v>33</v>
      </c>
      <c r="B12" s="5">
        <v>60</v>
      </c>
      <c r="C12" s="5">
        <v>83.8</v>
      </c>
      <c r="D12" s="5">
        <f t="shared" si="0"/>
        <v>50.28</v>
      </c>
      <c r="E12" s="6">
        <v>62.4</v>
      </c>
      <c r="F12" s="6">
        <v>84.8</v>
      </c>
      <c r="G12" s="6">
        <f t="shared" si="2"/>
        <v>52.915199999999999</v>
      </c>
      <c r="H12" s="7">
        <v>59.3</v>
      </c>
      <c r="I12" s="7">
        <v>81.099999999999994</v>
      </c>
      <c r="J12" s="7">
        <f t="shared" si="1"/>
        <v>48.092299999999994</v>
      </c>
    </row>
    <row r="13" spans="1:10" x14ac:dyDescent="0.3">
      <c r="A13" s="1">
        <v>34</v>
      </c>
      <c r="B13" s="5">
        <v>60.7</v>
      </c>
      <c r="C13" s="5">
        <v>82.8</v>
      </c>
      <c r="D13" s="5">
        <f t="shared" si="0"/>
        <v>50.259599999999999</v>
      </c>
      <c r="E13" s="6">
        <v>63.2</v>
      </c>
      <c r="F13" s="6">
        <v>84</v>
      </c>
      <c r="G13" s="6">
        <f t="shared" si="2"/>
        <v>53.088000000000001</v>
      </c>
      <c r="H13" s="7">
        <v>59.9</v>
      </c>
      <c r="I13" s="7">
        <v>80</v>
      </c>
      <c r="J13" s="7">
        <f t="shared" si="1"/>
        <v>47.92</v>
      </c>
    </row>
    <row r="14" spans="1:10" x14ac:dyDescent="0.3">
      <c r="A14" s="1">
        <v>35</v>
      </c>
      <c r="B14" s="5">
        <v>61.4</v>
      </c>
      <c r="C14" s="5">
        <v>81.8</v>
      </c>
      <c r="D14" s="5">
        <f t="shared" si="0"/>
        <v>50.225199999999994</v>
      </c>
      <c r="E14" s="6">
        <v>63.9</v>
      </c>
      <c r="F14" s="6">
        <v>83</v>
      </c>
      <c r="G14" s="6">
        <f t="shared" si="2"/>
        <v>53.036999999999999</v>
      </c>
      <c r="H14" s="7">
        <v>60.5</v>
      </c>
      <c r="I14" s="7">
        <v>78.900000000000006</v>
      </c>
      <c r="J14" s="7">
        <f t="shared" si="1"/>
        <v>47.734500000000004</v>
      </c>
    </row>
    <row r="15" spans="1:10" x14ac:dyDescent="0.3">
      <c r="A15" s="1">
        <v>36</v>
      </c>
      <c r="B15" s="5">
        <v>62</v>
      </c>
      <c r="C15" s="5">
        <v>80.8</v>
      </c>
      <c r="D15" s="5">
        <f t="shared" si="0"/>
        <v>50.095999999999997</v>
      </c>
      <c r="E15" s="6">
        <v>64.400000000000006</v>
      </c>
      <c r="F15" s="6">
        <v>82</v>
      </c>
      <c r="G15" s="6">
        <f t="shared" si="2"/>
        <v>52.808</v>
      </c>
      <c r="H15" s="7">
        <v>61.1</v>
      </c>
      <c r="I15" s="7">
        <v>77.8</v>
      </c>
      <c r="J15" s="7">
        <f t="shared" si="1"/>
        <v>47.535800000000002</v>
      </c>
    </row>
    <row r="16" spans="1:10" x14ac:dyDescent="0.3">
      <c r="A16" s="1">
        <v>37</v>
      </c>
      <c r="B16" s="5">
        <v>62.6</v>
      </c>
      <c r="C16" s="5">
        <v>79.8</v>
      </c>
      <c r="D16" s="5">
        <f t="shared" si="0"/>
        <v>49.954799999999999</v>
      </c>
      <c r="E16" s="6">
        <v>64.900000000000006</v>
      </c>
      <c r="F16" s="6">
        <v>81</v>
      </c>
      <c r="G16" s="6">
        <f t="shared" si="2"/>
        <v>52.56900000000001</v>
      </c>
      <c r="H16" s="7">
        <v>61.6</v>
      </c>
      <c r="I16" s="7">
        <v>76.599999999999994</v>
      </c>
      <c r="J16" s="7">
        <f t="shared" si="1"/>
        <v>47.185599999999994</v>
      </c>
    </row>
    <row r="17" spans="1:10" x14ac:dyDescent="0.3">
      <c r="A17" s="1">
        <v>38</v>
      </c>
      <c r="B17" s="5">
        <v>63.1</v>
      </c>
      <c r="C17" s="5">
        <v>78.8</v>
      </c>
      <c r="D17" s="5">
        <f t="shared" si="0"/>
        <v>49.722799999999999</v>
      </c>
      <c r="E17" s="6">
        <v>65.400000000000006</v>
      </c>
      <c r="F17" s="6">
        <v>79.8</v>
      </c>
      <c r="G17" s="6">
        <f>E17*F17%</f>
        <v>52.1892</v>
      </c>
      <c r="H17" s="7">
        <v>62.2</v>
      </c>
      <c r="I17" s="7">
        <v>75.3</v>
      </c>
      <c r="J17" s="7">
        <f t="shared" si="1"/>
        <v>46.836600000000004</v>
      </c>
    </row>
    <row r="18" spans="1:10" x14ac:dyDescent="0.3">
      <c r="A18" s="1">
        <v>39</v>
      </c>
      <c r="B18" s="5">
        <v>63.6</v>
      </c>
      <c r="C18" s="5">
        <v>77.8</v>
      </c>
      <c r="D18" s="5">
        <f t="shared" si="0"/>
        <v>49.480800000000002</v>
      </c>
      <c r="E18" s="6">
        <v>65.8</v>
      </c>
      <c r="F18" s="6">
        <v>78.7</v>
      </c>
      <c r="G18" s="6">
        <f t="shared" si="2"/>
        <v>51.784599999999998</v>
      </c>
      <c r="H18" s="7">
        <v>62.8</v>
      </c>
      <c r="I18" s="7">
        <v>74</v>
      </c>
      <c r="J18" s="7">
        <f t="shared" si="1"/>
        <v>46.471999999999994</v>
      </c>
    </row>
    <row r="19" spans="1:10" x14ac:dyDescent="0.3">
      <c r="A19" s="1">
        <v>40</v>
      </c>
      <c r="B19" s="5">
        <v>64</v>
      </c>
      <c r="C19" s="5">
        <v>76.7</v>
      </c>
      <c r="D19" s="5">
        <f t="shared" si="0"/>
        <v>49.088000000000001</v>
      </c>
      <c r="E19" s="6">
        <v>66.2</v>
      </c>
      <c r="F19" s="6">
        <v>77.7</v>
      </c>
      <c r="G19" s="6">
        <f t="shared" si="2"/>
        <v>51.437400000000004</v>
      </c>
      <c r="H19" s="7">
        <v>63.1</v>
      </c>
      <c r="I19" s="7">
        <v>72.7</v>
      </c>
      <c r="J19" s="7">
        <f t="shared" si="1"/>
        <v>45.873699999999999</v>
      </c>
    </row>
    <row r="20" spans="1:10" x14ac:dyDescent="0.3">
      <c r="A20" s="1">
        <v>41</v>
      </c>
      <c r="B20" s="5">
        <v>64.5</v>
      </c>
      <c r="C20" s="5">
        <v>75.599999999999994</v>
      </c>
      <c r="D20" s="5">
        <f t="shared" si="0"/>
        <v>48.761999999999993</v>
      </c>
      <c r="E20" s="6">
        <v>66.599999999999994</v>
      </c>
      <c r="F20" s="6">
        <v>76.5</v>
      </c>
      <c r="G20" s="6">
        <f t="shared" si="2"/>
        <v>50.948999999999998</v>
      </c>
      <c r="H20" s="7">
        <v>63.4</v>
      </c>
      <c r="I20" s="7">
        <v>71.400000000000006</v>
      </c>
      <c r="J20" s="7">
        <f t="shared" si="1"/>
        <v>45.267600000000002</v>
      </c>
    </row>
    <row r="21" spans="1:10" x14ac:dyDescent="0.3">
      <c r="A21" s="1">
        <v>42</v>
      </c>
      <c r="B21" s="5">
        <v>64.900000000000006</v>
      </c>
      <c r="C21" s="5">
        <v>74.5</v>
      </c>
      <c r="D21" s="5">
        <f t="shared" si="0"/>
        <v>48.350500000000004</v>
      </c>
      <c r="E21" s="6">
        <v>66.900000000000006</v>
      </c>
      <c r="F21" s="6">
        <v>75.400000000000006</v>
      </c>
      <c r="G21" s="6">
        <f t="shared" si="2"/>
        <v>50.442600000000006</v>
      </c>
      <c r="H21" s="7">
        <v>63.7</v>
      </c>
      <c r="I21" s="7">
        <v>70.099999999999994</v>
      </c>
      <c r="J21" s="7">
        <f t="shared" si="1"/>
        <v>44.653700000000001</v>
      </c>
    </row>
    <row r="22" spans="1:10" x14ac:dyDescent="0.3">
      <c r="A22" s="1">
        <v>43</v>
      </c>
      <c r="B22" s="5">
        <v>65.3</v>
      </c>
      <c r="C22" s="5">
        <v>73.3</v>
      </c>
      <c r="D22" s="5">
        <f t="shared" si="0"/>
        <v>47.864899999999999</v>
      </c>
      <c r="E22" s="6">
        <v>67.3</v>
      </c>
      <c r="F22" s="6">
        <v>74.2</v>
      </c>
      <c r="G22" s="6">
        <f t="shared" si="2"/>
        <v>49.936599999999999</v>
      </c>
      <c r="H22" s="7">
        <v>64</v>
      </c>
      <c r="I22" s="7">
        <v>68.8</v>
      </c>
      <c r="J22" s="7">
        <f t="shared" si="1"/>
        <v>44.031999999999996</v>
      </c>
    </row>
    <row r="23" spans="1:10" x14ac:dyDescent="0.3">
      <c r="A23" s="1">
        <v>44</v>
      </c>
      <c r="B23" s="5">
        <v>65.7</v>
      </c>
      <c r="C23" s="5">
        <v>72.099999999999994</v>
      </c>
      <c r="D23" s="5">
        <f t="shared" si="0"/>
        <v>47.369700000000002</v>
      </c>
      <c r="E23" s="6">
        <v>67.599999999999994</v>
      </c>
      <c r="F23" s="6">
        <v>73.099999999999994</v>
      </c>
      <c r="G23" s="6">
        <f t="shared" si="2"/>
        <v>49.415599999999998</v>
      </c>
      <c r="H23" s="7">
        <v>64.3</v>
      </c>
      <c r="I23" s="7">
        <v>67.5</v>
      </c>
      <c r="J23" s="7">
        <f t="shared" si="1"/>
        <v>43.402500000000003</v>
      </c>
    </row>
    <row r="24" spans="1:10" x14ac:dyDescent="0.3">
      <c r="A24" s="1">
        <v>45</v>
      </c>
      <c r="B24" s="5">
        <v>66.099999999999994</v>
      </c>
      <c r="C24" s="5">
        <v>70.900000000000006</v>
      </c>
      <c r="D24" s="5">
        <f t="shared" si="0"/>
        <v>46.864899999999999</v>
      </c>
      <c r="E24" s="6">
        <v>67.900000000000006</v>
      </c>
      <c r="F24" s="6">
        <v>72.099999999999994</v>
      </c>
      <c r="G24" s="6">
        <f t="shared" si="2"/>
        <v>48.9559</v>
      </c>
      <c r="H24" s="7">
        <v>64.599999999999994</v>
      </c>
      <c r="I24" s="7">
        <v>66.2</v>
      </c>
      <c r="J24" s="7">
        <f t="shared" si="1"/>
        <v>42.7652</v>
      </c>
    </row>
    <row r="25" spans="1:10" x14ac:dyDescent="0.3">
      <c r="A25" s="1">
        <v>46</v>
      </c>
      <c r="B25" s="5">
        <v>66.5</v>
      </c>
      <c r="C25" s="5">
        <v>69.7</v>
      </c>
      <c r="D25" s="5">
        <f t="shared" si="0"/>
        <v>46.350500000000004</v>
      </c>
      <c r="E25" s="6">
        <v>68.2</v>
      </c>
      <c r="F25" s="6">
        <v>71</v>
      </c>
      <c r="G25" s="6">
        <f t="shared" si="2"/>
        <v>48.421999999999997</v>
      </c>
      <c r="H25" s="7">
        <v>64.900000000000006</v>
      </c>
      <c r="I25" s="7">
        <v>64.900000000000006</v>
      </c>
      <c r="J25" s="7">
        <f t="shared" si="1"/>
        <v>42.120100000000008</v>
      </c>
    </row>
    <row r="26" spans="1:10" x14ac:dyDescent="0.3">
      <c r="A26" s="1">
        <v>47</v>
      </c>
      <c r="B26" s="5">
        <v>66.8</v>
      </c>
      <c r="C26" s="5">
        <v>68.5</v>
      </c>
      <c r="D26" s="5">
        <f t="shared" si="0"/>
        <v>45.758000000000003</v>
      </c>
      <c r="E26" s="6">
        <v>68.400000000000006</v>
      </c>
      <c r="F26" s="6">
        <v>70</v>
      </c>
      <c r="G26" s="6">
        <f t="shared" si="2"/>
        <v>47.88</v>
      </c>
      <c r="H26" s="7">
        <v>65</v>
      </c>
      <c r="I26" s="7">
        <v>63.6</v>
      </c>
      <c r="J26" s="7">
        <f t="shared" si="1"/>
        <v>41.34</v>
      </c>
    </row>
    <row r="27" spans="1:10" x14ac:dyDescent="0.3">
      <c r="A27" s="1">
        <v>48</v>
      </c>
      <c r="B27" s="5">
        <v>67.2</v>
      </c>
      <c r="C27" s="5">
        <v>67.3</v>
      </c>
      <c r="D27" s="5">
        <f t="shared" si="0"/>
        <v>45.2256</v>
      </c>
      <c r="E27" s="6">
        <v>68.599999999999994</v>
      </c>
      <c r="F27" s="6">
        <v>69</v>
      </c>
      <c r="G27" s="6">
        <f t="shared" si="2"/>
        <v>47.333999999999989</v>
      </c>
      <c r="H27" s="7">
        <v>65.2</v>
      </c>
      <c r="I27" s="7">
        <v>62.3</v>
      </c>
      <c r="J27" s="7">
        <f t="shared" si="1"/>
        <v>40.619599999999998</v>
      </c>
    </row>
    <row r="28" spans="1:10" x14ac:dyDescent="0.3">
      <c r="A28" s="1">
        <v>49</v>
      </c>
      <c r="B28" s="5">
        <v>67.5</v>
      </c>
      <c r="C28" s="5">
        <v>66.099999999999994</v>
      </c>
      <c r="D28" s="5">
        <f t="shared" si="0"/>
        <v>44.617499999999993</v>
      </c>
      <c r="E28" s="6">
        <v>68.8</v>
      </c>
      <c r="F28" s="6">
        <v>68</v>
      </c>
      <c r="G28" s="6">
        <f t="shared" si="2"/>
        <v>46.783999999999999</v>
      </c>
      <c r="H28" s="7">
        <v>65.3</v>
      </c>
      <c r="I28" s="7">
        <v>61</v>
      </c>
      <c r="J28" s="7">
        <f t="shared" si="1"/>
        <v>39.832999999999998</v>
      </c>
    </row>
    <row r="29" spans="1:10" x14ac:dyDescent="0.3">
      <c r="A29" s="1">
        <v>50</v>
      </c>
      <c r="B29" s="5">
        <v>67.8</v>
      </c>
      <c r="C29" s="5">
        <v>64.900000000000006</v>
      </c>
      <c r="D29" s="5">
        <f t="shared" si="0"/>
        <v>44.002200000000002</v>
      </c>
      <c r="E29" s="6">
        <v>68.900000000000006</v>
      </c>
      <c r="F29" s="6">
        <v>67</v>
      </c>
      <c r="G29" s="6">
        <f t="shared" si="2"/>
        <v>46.163000000000004</v>
      </c>
      <c r="H29" s="7">
        <v>65.400000000000006</v>
      </c>
      <c r="I29" s="7">
        <v>59.7</v>
      </c>
      <c r="J29" s="7">
        <f t="shared" si="1"/>
        <v>39.043800000000005</v>
      </c>
    </row>
    <row r="30" spans="1:10" x14ac:dyDescent="0.3">
      <c r="A30" s="1">
        <v>51</v>
      </c>
      <c r="B30" s="5">
        <v>68.099999999999994</v>
      </c>
      <c r="C30" s="5">
        <v>63.6</v>
      </c>
      <c r="D30" s="5">
        <f t="shared" si="0"/>
        <v>43.311599999999999</v>
      </c>
      <c r="E30" s="6">
        <v>69.099999999999994</v>
      </c>
      <c r="F30" s="6">
        <v>66</v>
      </c>
      <c r="G30" s="6">
        <f t="shared" si="2"/>
        <v>45.606000000000002</v>
      </c>
      <c r="H30" s="7">
        <v>65.5</v>
      </c>
      <c r="I30" s="7">
        <v>58.4</v>
      </c>
      <c r="J30" s="7">
        <f t="shared" si="1"/>
        <v>38.251999999999995</v>
      </c>
    </row>
    <row r="31" spans="1:10" x14ac:dyDescent="0.3">
      <c r="A31" s="1">
        <v>52</v>
      </c>
      <c r="B31" s="5">
        <v>68.400000000000006</v>
      </c>
      <c r="C31" s="5">
        <v>62.3</v>
      </c>
      <c r="D31" s="5">
        <f t="shared" si="0"/>
        <v>42.613200000000006</v>
      </c>
      <c r="E31" s="6">
        <v>69.3</v>
      </c>
      <c r="F31" s="6">
        <v>65</v>
      </c>
      <c r="G31" s="6">
        <f t="shared" si="2"/>
        <v>45.045000000000002</v>
      </c>
      <c r="H31" s="7">
        <v>65.7</v>
      </c>
      <c r="I31" s="7">
        <v>57.1</v>
      </c>
      <c r="J31" s="7">
        <f t="shared" si="1"/>
        <v>37.514700000000005</v>
      </c>
    </row>
    <row r="32" spans="1:10" x14ac:dyDescent="0.3">
      <c r="A32" s="1">
        <v>53</v>
      </c>
      <c r="B32" s="5">
        <v>68.7</v>
      </c>
      <c r="C32" s="5">
        <v>61</v>
      </c>
      <c r="D32" s="5">
        <f t="shared" si="0"/>
        <v>41.907000000000004</v>
      </c>
      <c r="E32" s="6">
        <v>69.5</v>
      </c>
      <c r="F32" s="6">
        <v>64</v>
      </c>
      <c r="G32" s="6">
        <f t="shared" si="2"/>
        <v>44.480000000000004</v>
      </c>
      <c r="H32" s="7">
        <v>65.8</v>
      </c>
      <c r="I32" s="7">
        <v>55.8</v>
      </c>
      <c r="J32" s="7">
        <f t="shared" si="1"/>
        <v>36.716399999999993</v>
      </c>
    </row>
    <row r="33" spans="1:10" x14ac:dyDescent="0.3">
      <c r="A33" s="1">
        <v>54</v>
      </c>
      <c r="B33" s="5">
        <v>68.900000000000006</v>
      </c>
      <c r="C33" s="5">
        <v>59.6</v>
      </c>
      <c r="D33" s="5">
        <f t="shared" si="0"/>
        <v>41.064399999999999</v>
      </c>
      <c r="E33" s="6">
        <v>69.599999999999994</v>
      </c>
      <c r="F33" s="6">
        <v>63</v>
      </c>
      <c r="G33" s="6">
        <f t="shared" si="2"/>
        <v>43.847999999999999</v>
      </c>
      <c r="H33" s="7">
        <v>65.900000000000006</v>
      </c>
      <c r="I33" s="7">
        <v>54.5</v>
      </c>
      <c r="J33" s="7">
        <f t="shared" si="1"/>
        <v>35.915500000000009</v>
      </c>
    </row>
    <row r="34" spans="1:10" x14ac:dyDescent="0.3">
      <c r="A34" s="1">
        <v>55</v>
      </c>
      <c r="B34" s="5">
        <v>69.099999999999994</v>
      </c>
      <c r="C34" s="5">
        <v>58.2</v>
      </c>
      <c r="D34" s="5">
        <f t="shared" si="0"/>
        <v>40.216200000000001</v>
      </c>
      <c r="E34" s="6">
        <v>69.7</v>
      </c>
      <c r="F34" s="6">
        <v>62</v>
      </c>
      <c r="G34" s="6">
        <f t="shared" si="2"/>
        <v>43.213999999999999</v>
      </c>
      <c r="H34" s="7">
        <v>66</v>
      </c>
      <c r="I34" s="7">
        <v>53.2</v>
      </c>
      <c r="J34" s="7">
        <f t="shared" si="1"/>
        <v>35.112000000000002</v>
      </c>
    </row>
    <row r="35" spans="1:10" x14ac:dyDescent="0.3">
      <c r="A35" s="1">
        <v>56</v>
      </c>
      <c r="B35" s="5">
        <v>69.3</v>
      </c>
      <c r="C35" s="5">
        <v>56.8</v>
      </c>
      <c r="D35" s="5">
        <f t="shared" si="0"/>
        <v>39.362399999999994</v>
      </c>
      <c r="E35" s="6">
        <v>69.8</v>
      </c>
      <c r="F35" s="6">
        <v>61</v>
      </c>
      <c r="G35" s="6">
        <f t="shared" si="2"/>
        <v>42.577999999999996</v>
      </c>
      <c r="H35" s="7">
        <v>66.2</v>
      </c>
      <c r="I35" s="7">
        <v>51.9</v>
      </c>
      <c r="J35" s="7">
        <f t="shared" si="1"/>
        <v>34.357800000000005</v>
      </c>
    </row>
    <row r="36" spans="1:10" x14ac:dyDescent="0.3">
      <c r="A36" s="1">
        <v>57</v>
      </c>
      <c r="B36" s="5">
        <v>69.5</v>
      </c>
      <c r="C36" s="5">
        <v>55.4</v>
      </c>
      <c r="D36" s="5">
        <f t="shared" si="0"/>
        <v>38.502999999999993</v>
      </c>
      <c r="E36" s="6">
        <v>69.900000000000006</v>
      </c>
      <c r="F36" s="6">
        <v>60</v>
      </c>
      <c r="G36" s="6">
        <f t="shared" si="2"/>
        <v>41.940000000000005</v>
      </c>
      <c r="H36" s="7">
        <v>66.3</v>
      </c>
      <c r="I36" s="7">
        <v>50.6</v>
      </c>
      <c r="J36" s="7">
        <f t="shared" si="1"/>
        <v>33.547800000000002</v>
      </c>
    </row>
    <row r="37" spans="1:10" x14ac:dyDescent="0.3">
      <c r="A37" s="1">
        <v>58</v>
      </c>
      <c r="B37" s="5">
        <v>69.7</v>
      </c>
      <c r="C37" s="5">
        <v>54</v>
      </c>
      <c r="D37" s="5">
        <f t="shared" si="0"/>
        <v>37.638000000000005</v>
      </c>
      <c r="E37" s="6">
        <v>70.099999999999994</v>
      </c>
      <c r="F37" s="6">
        <v>59</v>
      </c>
      <c r="G37" s="6">
        <f t="shared" si="2"/>
        <v>41.358999999999995</v>
      </c>
      <c r="H37" s="7">
        <v>66.400000000000006</v>
      </c>
      <c r="I37" s="7">
        <v>49.3</v>
      </c>
      <c r="J37" s="7">
        <f t="shared" si="1"/>
        <v>32.735199999999999</v>
      </c>
    </row>
    <row r="38" spans="1:10" x14ac:dyDescent="0.3">
      <c r="A38" s="1">
        <v>59</v>
      </c>
      <c r="B38" s="5">
        <v>69.900000000000006</v>
      </c>
      <c r="C38" s="5">
        <v>52.5</v>
      </c>
      <c r="D38" s="5">
        <f t="shared" si="0"/>
        <v>36.697500000000005</v>
      </c>
      <c r="E38" s="6">
        <v>70.2</v>
      </c>
      <c r="F38" s="6">
        <v>58</v>
      </c>
      <c r="G38" s="6">
        <f t="shared" si="2"/>
        <v>40.716000000000001</v>
      </c>
      <c r="H38" s="7">
        <v>66.5</v>
      </c>
      <c r="I38" s="7">
        <v>48</v>
      </c>
      <c r="J38" s="7">
        <f t="shared" si="1"/>
        <v>31.919999999999998</v>
      </c>
    </row>
    <row r="39" spans="1:10" x14ac:dyDescent="0.3">
      <c r="A39" s="1">
        <v>60</v>
      </c>
      <c r="B39" s="5">
        <v>70.099999999999994</v>
      </c>
      <c r="C39" s="5">
        <v>51</v>
      </c>
      <c r="D39" s="5">
        <f t="shared" si="0"/>
        <v>35.750999999999998</v>
      </c>
      <c r="E39" s="6">
        <v>70.3</v>
      </c>
      <c r="F39" s="6">
        <v>57</v>
      </c>
      <c r="G39" s="6">
        <f t="shared" si="2"/>
        <v>40.070999999999998</v>
      </c>
      <c r="H39" s="7">
        <v>66.5</v>
      </c>
      <c r="I39" s="7">
        <v>46.7</v>
      </c>
      <c r="J39" s="7">
        <f t="shared" si="1"/>
        <v>31.055500000000002</v>
      </c>
    </row>
    <row r="40" spans="1:10" x14ac:dyDescent="0.3">
      <c r="A40" s="1">
        <v>61</v>
      </c>
      <c r="B40" s="5">
        <v>70.3</v>
      </c>
      <c r="C40" s="5">
        <v>49.5</v>
      </c>
      <c r="D40" s="5">
        <f t="shared" si="0"/>
        <v>34.798499999999997</v>
      </c>
      <c r="E40" s="6">
        <v>70.5</v>
      </c>
      <c r="F40" s="6">
        <v>56</v>
      </c>
      <c r="G40" s="6">
        <f t="shared" si="2"/>
        <v>39.480000000000004</v>
      </c>
      <c r="H40" s="7">
        <v>66.599999999999994</v>
      </c>
      <c r="I40" s="7">
        <v>45.4</v>
      </c>
      <c r="J40" s="7">
        <f t="shared" si="1"/>
        <v>30.236399999999996</v>
      </c>
    </row>
    <row r="41" spans="1:10" x14ac:dyDescent="0.3">
      <c r="A41" s="1">
        <v>62</v>
      </c>
      <c r="B41" s="5">
        <v>70.5</v>
      </c>
      <c r="C41" s="5">
        <v>47.9</v>
      </c>
      <c r="D41" s="5">
        <f t="shared" si="0"/>
        <v>33.769500000000001</v>
      </c>
      <c r="E41" s="6">
        <v>70.599999999999994</v>
      </c>
      <c r="F41" s="6">
        <v>55</v>
      </c>
      <c r="G41" s="6">
        <f t="shared" si="2"/>
        <v>38.83</v>
      </c>
      <c r="H41" s="7">
        <v>66.7</v>
      </c>
      <c r="I41" s="7">
        <v>44.1</v>
      </c>
      <c r="J41" s="7">
        <f t="shared" si="1"/>
        <v>29.4147</v>
      </c>
    </row>
    <row r="42" spans="1:10" x14ac:dyDescent="0.3">
      <c r="A42" s="1">
        <v>63</v>
      </c>
      <c r="B42" s="5">
        <v>70.7</v>
      </c>
      <c r="C42" s="5">
        <v>46.3</v>
      </c>
      <c r="D42" s="5">
        <f t="shared" si="0"/>
        <v>32.734099999999998</v>
      </c>
      <c r="E42" s="6">
        <v>70.7</v>
      </c>
      <c r="F42" s="6">
        <v>53.8</v>
      </c>
      <c r="G42" s="6">
        <f t="shared" si="2"/>
        <v>38.036599999999993</v>
      </c>
      <c r="H42" s="7">
        <v>66.8</v>
      </c>
      <c r="I42" s="7">
        <v>42.8</v>
      </c>
      <c r="J42" s="7">
        <f t="shared" si="1"/>
        <v>28.590399999999999</v>
      </c>
    </row>
    <row r="43" spans="1:10" x14ac:dyDescent="0.3">
      <c r="A43" s="1">
        <v>64</v>
      </c>
      <c r="B43" s="5">
        <v>70.900000000000006</v>
      </c>
      <c r="C43" s="5">
        <v>44.7</v>
      </c>
      <c r="D43" s="5">
        <f t="shared" si="0"/>
        <v>31.692300000000003</v>
      </c>
      <c r="E43" s="6">
        <v>70.8</v>
      </c>
      <c r="F43" s="6">
        <v>52.8</v>
      </c>
      <c r="G43" s="6">
        <f t="shared" si="2"/>
        <v>37.382399999999997</v>
      </c>
      <c r="H43" s="7">
        <v>66.8</v>
      </c>
      <c r="I43" s="7">
        <v>41.5</v>
      </c>
      <c r="J43" s="7">
        <f t="shared" si="1"/>
        <v>27.721999999999998</v>
      </c>
    </row>
    <row r="44" spans="1:10" x14ac:dyDescent="0.3">
      <c r="A44" s="1">
        <v>65</v>
      </c>
      <c r="B44" s="5">
        <v>71.099999999999994</v>
      </c>
      <c r="C44" s="5">
        <v>43.1</v>
      </c>
      <c r="D44" s="5">
        <f t="shared" si="0"/>
        <v>30.644099999999998</v>
      </c>
      <c r="E44" s="6">
        <v>70.900000000000006</v>
      </c>
      <c r="F44" s="6">
        <v>51.8</v>
      </c>
      <c r="G44" s="6">
        <f t="shared" si="2"/>
        <v>36.726200000000006</v>
      </c>
      <c r="H44" s="7">
        <v>66.900000000000006</v>
      </c>
      <c r="I44" s="7">
        <v>40.200000000000003</v>
      </c>
      <c r="J44" s="7">
        <f t="shared" si="1"/>
        <v>26.893800000000002</v>
      </c>
    </row>
  </sheetData>
  <mergeCells count="3">
    <mergeCell ref="B1:D1"/>
    <mergeCell ref="E1:G1"/>
    <mergeCell ref="H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88CB-5DBA-40C6-967A-FE8CC9CE68C7}">
  <dimension ref="A1:G47"/>
  <sheetViews>
    <sheetView showGridLines="0" tabSelected="1" workbookViewId="0">
      <selection activeCell="B1" sqref="B1:C1"/>
    </sheetView>
  </sheetViews>
  <sheetFormatPr defaultRowHeight="14.4" x14ac:dyDescent="0.3"/>
  <cols>
    <col min="1" max="1" width="11.6640625" style="12" customWidth="1"/>
    <col min="2" max="4" width="10.6640625" style="14" customWidth="1"/>
    <col min="5" max="7" width="10.6640625" style="12" customWidth="1"/>
    <col min="8" max="16384" width="8.88671875" style="12"/>
  </cols>
  <sheetData>
    <row r="1" spans="1:7" x14ac:dyDescent="0.3">
      <c r="A1" s="10" t="s">
        <v>6</v>
      </c>
      <c r="B1" s="25"/>
      <c r="C1" s="25"/>
      <c r="D1" s="11" t="s">
        <v>8</v>
      </c>
      <c r="E1" s="28"/>
      <c r="F1" s="29"/>
    </row>
    <row r="2" spans="1:7" x14ac:dyDescent="0.3">
      <c r="A2" s="10" t="s">
        <v>9</v>
      </c>
      <c r="B2" s="25"/>
      <c r="C2" s="25"/>
      <c r="D2" s="11" t="s">
        <v>16</v>
      </c>
      <c r="E2" s="26" t="s">
        <v>10</v>
      </c>
      <c r="F2" s="27"/>
    </row>
    <row r="3" spans="1:7" x14ac:dyDescent="0.3">
      <c r="A3" s="13" t="s">
        <v>3</v>
      </c>
    </row>
    <row r="4" spans="1:7" x14ac:dyDescent="0.3">
      <c r="A4" s="15"/>
      <c r="B4" s="24" t="s">
        <v>11</v>
      </c>
      <c r="C4" s="24"/>
      <c r="D4" s="24" t="s">
        <v>14</v>
      </c>
      <c r="E4" s="24"/>
      <c r="F4" s="24" t="s">
        <v>15</v>
      </c>
      <c r="G4" s="24"/>
    </row>
    <row r="5" spans="1:7" x14ac:dyDescent="0.3">
      <c r="A5" s="16" t="s">
        <v>7</v>
      </c>
      <c r="B5" s="16" t="s">
        <v>12</v>
      </c>
      <c r="C5" s="16" t="s">
        <v>13</v>
      </c>
      <c r="D5" s="16" t="s">
        <v>12</v>
      </c>
      <c r="E5" s="16" t="s">
        <v>13</v>
      </c>
      <c r="F5" s="16" t="s">
        <v>12</v>
      </c>
      <c r="G5" s="16" t="s">
        <v>13</v>
      </c>
    </row>
    <row r="6" spans="1:7" x14ac:dyDescent="0.3">
      <c r="A6" s="17">
        <v>24</v>
      </c>
      <c r="B6" s="18">
        <f>IF($E$2="","",IF($E$2="C500FF",VLOOKUP(A6,STD!A:J,2,0),IF($E$2="C500SF",VLOOKUP(A6,STD!A:J,5,0),IF($E$2="C700",VLOOKUP(A6,STD!A:J,8,0)))))</f>
        <v>48.5</v>
      </c>
      <c r="C6" s="9">
        <v>47.5</v>
      </c>
      <c r="D6" s="18">
        <f>IF($E$2="","",IF($E$2="C500FF",VLOOKUP(A6,STD!A:J,3,0),IF($E$2="C500SF",VLOOKUP(A6,STD!A:J,6,0),IF($E$2="C700",VLOOKUP(A6,STD!A:J,9,0)))))</f>
        <v>3</v>
      </c>
      <c r="E6" s="9">
        <v>3.5</v>
      </c>
      <c r="F6" s="18">
        <f>IF($E$2="","",IF($E$2="C500FF",VLOOKUP(A6,STD!A:J,4,0),IF($E$2="C500SF",VLOOKUP(A6,STD!A:J,7,0),IF($E$2="C700",VLOOKUP(A6,STD!A:J,10,0)))))</f>
        <v>1.4549999999999998</v>
      </c>
      <c r="G6" s="20">
        <f>IF(OR(C6="",E6=""),"",C6*E6%)</f>
        <v>1.6625000000000001</v>
      </c>
    </row>
    <row r="7" spans="1:7" x14ac:dyDescent="0.3">
      <c r="A7" s="19">
        <v>25</v>
      </c>
      <c r="B7" s="4">
        <f>IF($E$2="","",IF($E$2="C500FF",VLOOKUP(A7,STD!A:J,2,0),IF($E$2="C500SF",VLOOKUP(A7,STD!A:J,5,0),IF($E$2="C700",VLOOKUP(A7,STD!A:J,8,0)))))</f>
        <v>50</v>
      </c>
      <c r="C7" s="8">
        <v>49</v>
      </c>
      <c r="D7" s="4">
        <f>IF($E$2="","",IF($E$2="C500FF",VLOOKUP(A7,STD!A:J,3,0),IF($E$2="C500SF",VLOOKUP(A7,STD!A:J,6,0),IF($E$2="C700",VLOOKUP(A7,STD!A:J,9,0)))))</f>
        <v>20</v>
      </c>
      <c r="E7" s="8">
        <v>18</v>
      </c>
      <c r="F7" s="18">
        <f>IF($E$2="","",IF($E$2="C500FF",VLOOKUP(A7,STD!A:J,4,0),IF($E$2="C500SF",VLOOKUP(A7,STD!A:J,7,0),IF($E$2="C700",VLOOKUP(A7,STD!A:J,10,0)))))</f>
        <v>10</v>
      </c>
      <c r="G7" s="20">
        <f t="shared" ref="G7:G47" si="0">IF(OR(C7="",E7=""),"",C7*E7%)</f>
        <v>8.82</v>
      </c>
    </row>
    <row r="8" spans="1:7" x14ac:dyDescent="0.3">
      <c r="A8" s="19">
        <v>26</v>
      </c>
      <c r="B8" s="4">
        <f>IF($E$2="","",IF($E$2="C500FF",VLOOKUP(A8,STD!A:J,2,0),IF($E$2="C500SF",VLOOKUP(A8,STD!A:J,5,0),IF($E$2="C700",VLOOKUP(A8,STD!A:J,8,0)))))</f>
        <v>51.4</v>
      </c>
      <c r="C8" s="8">
        <v>51</v>
      </c>
      <c r="D8" s="4">
        <f>IF($E$2="","",IF($E$2="C500FF",VLOOKUP(A8,STD!A:J,3,0),IF($E$2="C500SF",VLOOKUP(A8,STD!A:J,6,0),IF($E$2="C700",VLOOKUP(A8,STD!A:J,9,0)))))</f>
        <v>50</v>
      </c>
      <c r="E8" s="8">
        <v>48</v>
      </c>
      <c r="F8" s="18">
        <f>IF($E$2="","",IF($E$2="C500FF",VLOOKUP(A8,STD!A:J,4,0),IF($E$2="C500SF",VLOOKUP(A8,STD!A:J,7,0),IF($E$2="C700",VLOOKUP(A8,STD!A:J,10,0)))))</f>
        <v>25.7</v>
      </c>
      <c r="G8" s="20">
        <f t="shared" si="0"/>
        <v>24.48</v>
      </c>
    </row>
    <row r="9" spans="1:7" x14ac:dyDescent="0.3">
      <c r="A9" s="19">
        <v>27</v>
      </c>
      <c r="B9" s="4">
        <f>IF($E$2="","",IF($E$2="C500FF",VLOOKUP(A9,STD!A:J,2,0),IF($E$2="C500SF",VLOOKUP(A9,STD!A:J,5,0),IF($E$2="C700",VLOOKUP(A9,STD!A:J,8,0)))))</f>
        <v>53</v>
      </c>
      <c r="C9" s="8">
        <v>52</v>
      </c>
      <c r="D9" s="4">
        <f>IF($E$2="","",IF($E$2="C500FF",VLOOKUP(A9,STD!A:J,3,0),IF($E$2="C500SF",VLOOKUP(A9,STD!A:J,6,0),IF($E$2="C700",VLOOKUP(A9,STD!A:J,9,0)))))</f>
        <v>73</v>
      </c>
      <c r="E9" s="8">
        <v>73.2</v>
      </c>
      <c r="F9" s="18">
        <f>IF($E$2="","",IF($E$2="C500FF",VLOOKUP(A9,STD!A:J,4,0),IF($E$2="C500SF",VLOOKUP(A9,STD!A:J,7,0),IF($E$2="C700",VLOOKUP(A9,STD!A:J,10,0)))))</f>
        <v>38.69</v>
      </c>
      <c r="G9" s="20">
        <f t="shared" si="0"/>
        <v>38.064</v>
      </c>
    </row>
    <row r="10" spans="1:7" x14ac:dyDescent="0.3">
      <c r="A10" s="19">
        <v>28</v>
      </c>
      <c r="B10" s="4">
        <f>IF($E$2="","",IF($E$2="C500FF",VLOOKUP(A10,STD!A:J,2,0),IF($E$2="C500SF",VLOOKUP(A10,STD!A:J,5,0),IF($E$2="C700",VLOOKUP(A10,STD!A:J,8,0)))))</f>
        <v>54.6</v>
      </c>
      <c r="C10" s="8">
        <v>53.5</v>
      </c>
      <c r="D10" s="4">
        <f>IF($E$2="","",IF($E$2="C500FF",VLOOKUP(A10,STD!A:J,3,0),IF($E$2="C500SF",VLOOKUP(A10,STD!A:J,6,0),IF($E$2="C700",VLOOKUP(A10,STD!A:J,9,0)))))</f>
        <v>82</v>
      </c>
      <c r="E10" s="8">
        <v>81</v>
      </c>
      <c r="F10" s="18">
        <f>IF($E$2="","",IF($E$2="C500FF",VLOOKUP(A10,STD!A:J,4,0),IF($E$2="C500SF",VLOOKUP(A10,STD!A:J,7,0),IF($E$2="C700",VLOOKUP(A10,STD!A:J,10,0)))))</f>
        <v>44.771999999999998</v>
      </c>
      <c r="G10" s="20">
        <f t="shared" si="0"/>
        <v>43.335000000000001</v>
      </c>
    </row>
    <row r="11" spans="1:7" x14ac:dyDescent="0.3">
      <c r="A11" s="19">
        <v>29</v>
      </c>
      <c r="B11" s="4">
        <f>IF($E$2="","",IF($E$2="C500FF",VLOOKUP(A11,STD!A:J,2,0),IF($E$2="C500SF",VLOOKUP(A11,STD!A:J,5,0),IF($E$2="C700",VLOOKUP(A11,STD!A:J,8,0)))))</f>
        <v>56</v>
      </c>
      <c r="C11" s="8">
        <v>55.6</v>
      </c>
      <c r="D11" s="4">
        <f>IF($E$2="","",IF($E$2="C500FF",VLOOKUP(A11,STD!A:J,3,0),IF($E$2="C500SF",VLOOKUP(A11,STD!A:J,6,0),IF($E$2="C700",VLOOKUP(A11,STD!A:J,9,0)))))</f>
        <v>85</v>
      </c>
      <c r="E11" s="8">
        <v>83.5</v>
      </c>
      <c r="F11" s="18">
        <f>IF($E$2="","",IF($E$2="C500FF",VLOOKUP(A11,STD!A:J,4,0),IF($E$2="C500SF",VLOOKUP(A11,STD!A:J,7,0),IF($E$2="C700",VLOOKUP(A11,STD!A:J,10,0)))))</f>
        <v>47.6</v>
      </c>
      <c r="G11" s="20">
        <f t="shared" si="0"/>
        <v>46.426000000000002</v>
      </c>
    </row>
    <row r="12" spans="1:7" x14ac:dyDescent="0.3">
      <c r="A12" s="19">
        <v>30</v>
      </c>
      <c r="B12" s="4">
        <f>IF($E$2="","",IF($E$2="C500FF",VLOOKUP(A12,STD!A:J,2,0),IF($E$2="C500SF",VLOOKUP(A12,STD!A:J,5,0),IF($E$2="C700",VLOOKUP(A12,STD!A:J,8,0)))))</f>
        <v>57.2</v>
      </c>
      <c r="C12" s="8">
        <v>57</v>
      </c>
      <c r="D12" s="4">
        <f>IF($E$2="","",IF($E$2="C500FF",VLOOKUP(A12,STD!A:J,3,0),IF($E$2="C500SF",VLOOKUP(A12,STD!A:J,6,0),IF($E$2="C700",VLOOKUP(A12,STD!A:J,9,0)))))</f>
        <v>86</v>
      </c>
      <c r="E12" s="8">
        <v>87.2</v>
      </c>
      <c r="F12" s="18">
        <f>IF($E$2="","",IF($E$2="C500FF",VLOOKUP(A12,STD!A:J,4,0),IF($E$2="C500SF",VLOOKUP(A12,STD!A:J,7,0),IF($E$2="C700",VLOOKUP(A12,STD!A:J,10,0)))))</f>
        <v>49.192</v>
      </c>
      <c r="G12" s="20">
        <f t="shared" si="0"/>
        <v>49.704000000000001</v>
      </c>
    </row>
    <row r="13" spans="1:7" x14ac:dyDescent="0.3">
      <c r="A13" s="19">
        <v>31</v>
      </c>
      <c r="B13" s="4">
        <f>IF($E$2="","",IF($E$2="C500FF",VLOOKUP(A13,STD!A:J,2,0),IF($E$2="C500SF",VLOOKUP(A13,STD!A:J,5,0),IF($E$2="C700",VLOOKUP(A13,STD!A:J,8,0)))))</f>
        <v>58.3</v>
      </c>
      <c r="C13" s="8">
        <v>58.8</v>
      </c>
      <c r="D13" s="4">
        <f>IF($E$2="","",IF($E$2="C500FF",VLOOKUP(A13,STD!A:J,3,0),IF($E$2="C500SF",VLOOKUP(A13,STD!A:J,6,0),IF($E$2="C700",VLOOKUP(A13,STD!A:J,9,0)))))</f>
        <v>85.8</v>
      </c>
      <c r="E13" s="8">
        <v>86</v>
      </c>
      <c r="F13" s="18">
        <f>IF($E$2="","",IF($E$2="C500FF",VLOOKUP(A13,STD!A:J,4,0),IF($E$2="C500SF",VLOOKUP(A13,STD!A:J,7,0),IF($E$2="C700",VLOOKUP(A13,STD!A:J,10,0)))))</f>
        <v>50.0214</v>
      </c>
      <c r="G13" s="20">
        <f t="shared" si="0"/>
        <v>50.567999999999998</v>
      </c>
    </row>
    <row r="14" spans="1:7" x14ac:dyDescent="0.3">
      <c r="A14" s="19">
        <v>32</v>
      </c>
      <c r="B14" s="4">
        <f>IF($E$2="","",IF($E$2="C500FF",VLOOKUP(A14,STD!A:J,2,0),IF($E$2="C500SF",VLOOKUP(A14,STD!A:J,5,0),IF($E$2="C700",VLOOKUP(A14,STD!A:J,8,0)))))</f>
        <v>59.2</v>
      </c>
      <c r="C14" s="8">
        <v>59.8</v>
      </c>
      <c r="D14" s="4">
        <f>IF($E$2="","",IF($E$2="C500FF",VLOOKUP(A14,STD!A:J,3,0),IF($E$2="C500SF",VLOOKUP(A14,STD!A:J,6,0),IF($E$2="C700",VLOOKUP(A14,STD!A:J,9,0)))))</f>
        <v>84.8</v>
      </c>
      <c r="E14" s="8">
        <v>85</v>
      </c>
      <c r="F14" s="18">
        <f>IF($E$2="","",IF($E$2="C500FF",VLOOKUP(A14,STD!A:J,4,0),IF($E$2="C500SF",VLOOKUP(A14,STD!A:J,7,0),IF($E$2="C700",VLOOKUP(A14,STD!A:J,10,0)))))</f>
        <v>50.201599999999999</v>
      </c>
      <c r="G14" s="20">
        <f t="shared" si="0"/>
        <v>50.83</v>
      </c>
    </row>
    <row r="15" spans="1:7" x14ac:dyDescent="0.3">
      <c r="A15" s="19">
        <v>33</v>
      </c>
      <c r="B15" s="4">
        <f>IF($E$2="","",IF($E$2="C500FF",VLOOKUP(A15,STD!A:J,2,0),IF($E$2="C500SF",VLOOKUP(A15,STD!A:J,5,0),IF($E$2="C700",VLOOKUP(A15,STD!A:J,8,0)))))</f>
        <v>60</v>
      </c>
      <c r="C15" s="8">
        <v>60.3</v>
      </c>
      <c r="D15" s="4">
        <f>IF($E$2="","",IF($E$2="C500FF",VLOOKUP(A15,STD!A:J,3,0),IF($E$2="C500SF",VLOOKUP(A15,STD!A:J,6,0),IF($E$2="C700",VLOOKUP(A15,STD!A:J,9,0)))))</f>
        <v>83.8</v>
      </c>
      <c r="E15" s="8">
        <v>84</v>
      </c>
      <c r="F15" s="18">
        <f>IF($E$2="","",IF($E$2="C500FF",VLOOKUP(A15,STD!A:J,4,0),IF($E$2="C500SF",VLOOKUP(A15,STD!A:J,7,0),IF($E$2="C700",VLOOKUP(A15,STD!A:J,10,0)))))</f>
        <v>50.28</v>
      </c>
      <c r="G15" s="20">
        <f t="shared" si="0"/>
        <v>50.651999999999994</v>
      </c>
    </row>
    <row r="16" spans="1:7" x14ac:dyDescent="0.3">
      <c r="A16" s="19">
        <v>34</v>
      </c>
      <c r="B16" s="4">
        <f>IF($E$2="","",IF($E$2="C500FF",VLOOKUP(A16,STD!A:J,2,0),IF($E$2="C500SF",VLOOKUP(A16,STD!A:J,5,0),IF($E$2="C700",VLOOKUP(A16,STD!A:J,8,0)))))</f>
        <v>60.7</v>
      </c>
      <c r="C16" s="8"/>
      <c r="D16" s="4">
        <f>IF($E$2="","",IF($E$2="C500FF",VLOOKUP(A16,STD!A:J,3,0),IF($E$2="C500SF",VLOOKUP(A16,STD!A:J,6,0),IF($E$2="C700",VLOOKUP(A16,STD!A:J,9,0)))))</f>
        <v>82.8</v>
      </c>
      <c r="E16" s="8"/>
      <c r="F16" s="18">
        <f>IF($E$2="","",IF($E$2="C500FF",VLOOKUP(A16,STD!A:J,4,0),IF($E$2="C500SF",VLOOKUP(A16,STD!A:J,7,0),IF($E$2="C700",VLOOKUP(A16,STD!A:J,10,0)))))</f>
        <v>50.259599999999999</v>
      </c>
      <c r="G16" s="20" t="str">
        <f t="shared" si="0"/>
        <v/>
      </c>
    </row>
    <row r="17" spans="1:7" x14ac:dyDescent="0.3">
      <c r="A17" s="19">
        <v>35</v>
      </c>
      <c r="B17" s="4">
        <f>IF($E$2="","",IF($E$2="C500FF",VLOOKUP(A17,STD!A:J,2,0),IF($E$2="C500SF",VLOOKUP(A17,STD!A:J,5,0),IF($E$2="C700",VLOOKUP(A17,STD!A:J,8,0)))))</f>
        <v>61.4</v>
      </c>
      <c r="C17" s="8"/>
      <c r="D17" s="4">
        <f>IF($E$2="","",IF($E$2="C500FF",VLOOKUP(A17,STD!A:J,3,0),IF($E$2="C500SF",VLOOKUP(A17,STD!A:J,6,0),IF($E$2="C700",VLOOKUP(A17,STD!A:J,9,0)))))</f>
        <v>81.8</v>
      </c>
      <c r="E17" s="8"/>
      <c r="F17" s="18">
        <f>IF($E$2="","",IF($E$2="C500FF",VLOOKUP(A17,STD!A:J,4,0),IF($E$2="C500SF",VLOOKUP(A17,STD!A:J,7,0),IF($E$2="C700",VLOOKUP(A17,STD!A:J,10,0)))))</f>
        <v>50.225199999999994</v>
      </c>
      <c r="G17" s="20" t="str">
        <f t="shared" si="0"/>
        <v/>
      </c>
    </row>
    <row r="18" spans="1:7" x14ac:dyDescent="0.3">
      <c r="A18" s="19">
        <v>36</v>
      </c>
      <c r="B18" s="4">
        <f>IF($E$2="","",IF($E$2="C500FF",VLOOKUP(A18,STD!A:J,2,0),IF($E$2="C500SF",VLOOKUP(A18,STD!A:J,5,0),IF($E$2="C700",VLOOKUP(A18,STD!A:J,8,0)))))</f>
        <v>62</v>
      </c>
      <c r="C18" s="8"/>
      <c r="D18" s="4">
        <f>IF($E$2="","",IF($E$2="C500FF",VLOOKUP(A18,STD!A:J,3,0),IF($E$2="C500SF",VLOOKUP(A18,STD!A:J,6,0),IF($E$2="C700",VLOOKUP(A18,STD!A:J,9,0)))))</f>
        <v>80.8</v>
      </c>
      <c r="E18" s="8"/>
      <c r="F18" s="18">
        <f>IF($E$2="","",IF($E$2="C500FF",VLOOKUP(A18,STD!A:J,4,0),IF($E$2="C500SF",VLOOKUP(A18,STD!A:J,7,0),IF($E$2="C700",VLOOKUP(A18,STD!A:J,10,0)))))</f>
        <v>50.095999999999997</v>
      </c>
      <c r="G18" s="20" t="str">
        <f t="shared" si="0"/>
        <v/>
      </c>
    </row>
    <row r="19" spans="1:7" x14ac:dyDescent="0.3">
      <c r="A19" s="19">
        <v>37</v>
      </c>
      <c r="B19" s="4">
        <f>IF($E$2="","",IF($E$2="C500FF",VLOOKUP(A19,STD!A:J,2,0),IF($E$2="C500SF",VLOOKUP(A19,STD!A:J,5,0),IF($E$2="C700",VLOOKUP(A19,STD!A:J,8,0)))))</f>
        <v>62.6</v>
      </c>
      <c r="C19" s="8"/>
      <c r="D19" s="4">
        <f>IF($E$2="","",IF($E$2="C500FF",VLOOKUP(A19,STD!A:J,3,0),IF($E$2="C500SF",VLOOKUP(A19,STD!A:J,6,0),IF($E$2="C700",VLOOKUP(A19,STD!A:J,9,0)))))</f>
        <v>79.8</v>
      </c>
      <c r="E19" s="8"/>
      <c r="F19" s="18">
        <f>IF($E$2="","",IF($E$2="C500FF",VLOOKUP(A19,STD!A:J,4,0),IF($E$2="C500SF",VLOOKUP(A19,STD!A:J,7,0),IF($E$2="C700",VLOOKUP(A19,STD!A:J,10,0)))))</f>
        <v>49.954799999999999</v>
      </c>
      <c r="G19" s="20" t="str">
        <f t="shared" si="0"/>
        <v/>
      </c>
    </row>
    <row r="20" spans="1:7" x14ac:dyDescent="0.3">
      <c r="A20" s="19">
        <v>38</v>
      </c>
      <c r="B20" s="4">
        <f>IF($E$2="","",IF($E$2="C500FF",VLOOKUP(A20,STD!A:J,2,0),IF($E$2="C500SF",VLOOKUP(A20,STD!A:J,5,0),IF($E$2="C700",VLOOKUP(A20,STD!A:J,8,0)))))</f>
        <v>63.1</v>
      </c>
      <c r="C20" s="8"/>
      <c r="D20" s="4">
        <f>IF($E$2="","",IF($E$2="C500FF",VLOOKUP(A20,STD!A:J,3,0),IF($E$2="C500SF",VLOOKUP(A20,STD!A:J,6,0),IF($E$2="C700",VLOOKUP(A20,STD!A:J,9,0)))))</f>
        <v>78.8</v>
      </c>
      <c r="E20" s="8"/>
      <c r="F20" s="18">
        <f>IF($E$2="","",IF($E$2="C500FF",VLOOKUP(A20,STD!A:J,4,0),IF($E$2="C500SF",VLOOKUP(A20,STD!A:J,7,0),IF($E$2="C700",VLOOKUP(A20,STD!A:J,10,0)))))</f>
        <v>49.722799999999999</v>
      </c>
      <c r="G20" s="20" t="str">
        <f t="shared" si="0"/>
        <v/>
      </c>
    </row>
    <row r="21" spans="1:7" x14ac:dyDescent="0.3">
      <c r="A21" s="19">
        <v>39</v>
      </c>
      <c r="B21" s="4">
        <f>IF($E$2="","",IF($E$2="C500FF",VLOOKUP(A21,STD!A:J,2,0),IF($E$2="C500SF",VLOOKUP(A21,STD!A:J,5,0),IF($E$2="C700",VLOOKUP(A21,STD!A:J,8,0)))))</f>
        <v>63.6</v>
      </c>
      <c r="C21" s="8"/>
      <c r="D21" s="4">
        <f>IF($E$2="","",IF($E$2="C500FF",VLOOKUP(A21,STD!A:J,3,0),IF($E$2="C500SF",VLOOKUP(A21,STD!A:J,6,0),IF($E$2="C700",VLOOKUP(A21,STD!A:J,9,0)))))</f>
        <v>77.8</v>
      </c>
      <c r="E21" s="8"/>
      <c r="F21" s="18">
        <f>IF($E$2="","",IF($E$2="C500FF",VLOOKUP(A21,STD!A:J,4,0),IF($E$2="C500SF",VLOOKUP(A21,STD!A:J,7,0),IF($E$2="C700",VLOOKUP(A21,STD!A:J,10,0)))))</f>
        <v>49.480800000000002</v>
      </c>
      <c r="G21" s="20" t="str">
        <f t="shared" si="0"/>
        <v/>
      </c>
    </row>
    <row r="22" spans="1:7" x14ac:dyDescent="0.3">
      <c r="A22" s="19">
        <v>40</v>
      </c>
      <c r="B22" s="4">
        <f>IF($E$2="","",IF($E$2="C500FF",VLOOKUP(A22,STD!A:J,2,0),IF($E$2="C500SF",VLOOKUP(A22,STD!A:J,5,0),IF($E$2="C700",VLOOKUP(A22,STD!A:J,8,0)))))</f>
        <v>64</v>
      </c>
      <c r="C22" s="8"/>
      <c r="D22" s="4">
        <f>IF($E$2="","",IF($E$2="C500FF",VLOOKUP(A22,STD!A:J,3,0),IF($E$2="C500SF",VLOOKUP(A22,STD!A:J,6,0),IF($E$2="C700",VLOOKUP(A22,STD!A:J,9,0)))))</f>
        <v>76.7</v>
      </c>
      <c r="E22" s="8"/>
      <c r="F22" s="18">
        <f>IF($E$2="","",IF($E$2="C500FF",VLOOKUP(A22,STD!A:J,4,0),IF($E$2="C500SF",VLOOKUP(A22,STD!A:J,7,0),IF($E$2="C700",VLOOKUP(A22,STD!A:J,10,0)))))</f>
        <v>49.088000000000001</v>
      </c>
      <c r="G22" s="20" t="str">
        <f t="shared" si="0"/>
        <v/>
      </c>
    </row>
    <row r="23" spans="1:7" x14ac:dyDescent="0.3">
      <c r="A23" s="19">
        <v>41</v>
      </c>
      <c r="B23" s="4">
        <f>IF($E$2="","",IF($E$2="C500FF",VLOOKUP(A23,STD!A:J,2,0),IF($E$2="C500SF",VLOOKUP(A23,STD!A:J,5,0),IF($E$2="C700",VLOOKUP(A23,STD!A:J,8,0)))))</f>
        <v>64.5</v>
      </c>
      <c r="C23" s="8"/>
      <c r="D23" s="4">
        <f>IF($E$2="","",IF($E$2="C500FF",VLOOKUP(A23,STD!A:J,3,0),IF($E$2="C500SF",VLOOKUP(A23,STD!A:J,6,0),IF($E$2="C700",VLOOKUP(A23,STD!A:J,9,0)))))</f>
        <v>75.599999999999994</v>
      </c>
      <c r="E23" s="8"/>
      <c r="F23" s="18">
        <f>IF($E$2="","",IF($E$2="C500FF",VLOOKUP(A23,STD!A:J,4,0),IF($E$2="C500SF",VLOOKUP(A23,STD!A:J,7,0),IF($E$2="C700",VLOOKUP(A23,STD!A:J,10,0)))))</f>
        <v>48.761999999999993</v>
      </c>
      <c r="G23" s="20" t="str">
        <f t="shared" si="0"/>
        <v/>
      </c>
    </row>
    <row r="24" spans="1:7" x14ac:dyDescent="0.3">
      <c r="A24" s="19">
        <v>42</v>
      </c>
      <c r="B24" s="4">
        <f>IF($E$2="","",IF($E$2="C500FF",VLOOKUP(A24,STD!A:J,2,0),IF($E$2="C500SF",VLOOKUP(A24,STD!A:J,5,0),IF($E$2="C700",VLOOKUP(A24,STD!A:J,8,0)))))</f>
        <v>64.900000000000006</v>
      </c>
      <c r="C24" s="8"/>
      <c r="D24" s="4">
        <f>IF($E$2="","",IF($E$2="C500FF",VLOOKUP(A24,STD!A:J,3,0),IF($E$2="C500SF",VLOOKUP(A24,STD!A:J,6,0),IF($E$2="C700",VLOOKUP(A24,STD!A:J,9,0)))))</f>
        <v>74.5</v>
      </c>
      <c r="E24" s="8"/>
      <c r="F24" s="18">
        <f>IF($E$2="","",IF($E$2="C500FF",VLOOKUP(A24,STD!A:J,4,0),IF($E$2="C500SF",VLOOKUP(A24,STD!A:J,7,0),IF($E$2="C700",VLOOKUP(A24,STD!A:J,10,0)))))</f>
        <v>48.350500000000004</v>
      </c>
      <c r="G24" s="20" t="str">
        <f t="shared" si="0"/>
        <v/>
      </c>
    </row>
    <row r="25" spans="1:7" x14ac:dyDescent="0.3">
      <c r="A25" s="19">
        <v>43</v>
      </c>
      <c r="B25" s="4">
        <f>IF($E$2="","",IF($E$2="C500FF",VLOOKUP(A25,STD!A:J,2,0),IF($E$2="C500SF",VLOOKUP(A25,STD!A:J,5,0),IF($E$2="C700",VLOOKUP(A25,STD!A:J,8,0)))))</f>
        <v>65.3</v>
      </c>
      <c r="C25" s="8"/>
      <c r="D25" s="4">
        <f>IF($E$2="","",IF($E$2="C500FF",VLOOKUP(A25,STD!A:J,3,0),IF($E$2="C500SF",VLOOKUP(A25,STD!A:J,6,0),IF($E$2="C700",VLOOKUP(A25,STD!A:J,9,0)))))</f>
        <v>73.3</v>
      </c>
      <c r="E25" s="8"/>
      <c r="F25" s="18">
        <f>IF($E$2="","",IF($E$2="C500FF",VLOOKUP(A25,STD!A:J,4,0),IF($E$2="C500SF",VLOOKUP(A25,STD!A:J,7,0),IF($E$2="C700",VLOOKUP(A25,STD!A:J,10,0)))))</f>
        <v>47.864899999999999</v>
      </c>
      <c r="G25" s="20" t="str">
        <f t="shared" si="0"/>
        <v/>
      </c>
    </row>
    <row r="26" spans="1:7" x14ac:dyDescent="0.3">
      <c r="A26" s="19">
        <v>44</v>
      </c>
      <c r="B26" s="4">
        <f>IF($E$2="","",IF($E$2="C500FF",VLOOKUP(A26,STD!A:J,2,0),IF($E$2="C500SF",VLOOKUP(A26,STD!A:J,5,0),IF($E$2="C700",VLOOKUP(A26,STD!A:J,8,0)))))</f>
        <v>65.7</v>
      </c>
      <c r="C26" s="8"/>
      <c r="D26" s="4">
        <f>IF($E$2="","",IF($E$2="C500FF",VLOOKUP(A26,STD!A:J,3,0),IF($E$2="C500SF",VLOOKUP(A26,STD!A:J,6,0),IF($E$2="C700",VLOOKUP(A26,STD!A:J,9,0)))))</f>
        <v>72.099999999999994</v>
      </c>
      <c r="E26" s="8"/>
      <c r="F26" s="18">
        <f>IF($E$2="","",IF($E$2="C500FF",VLOOKUP(A26,STD!A:J,4,0),IF($E$2="C500SF",VLOOKUP(A26,STD!A:J,7,0),IF($E$2="C700",VLOOKUP(A26,STD!A:J,10,0)))))</f>
        <v>47.369700000000002</v>
      </c>
      <c r="G26" s="20" t="str">
        <f t="shared" si="0"/>
        <v/>
      </c>
    </row>
    <row r="27" spans="1:7" x14ac:dyDescent="0.3">
      <c r="A27" s="19">
        <v>45</v>
      </c>
      <c r="B27" s="4">
        <f>IF($E$2="","",IF($E$2="C500FF",VLOOKUP(A27,STD!A:J,2,0),IF($E$2="C500SF",VLOOKUP(A27,STD!A:J,5,0),IF($E$2="C700",VLOOKUP(A27,STD!A:J,8,0)))))</f>
        <v>66.099999999999994</v>
      </c>
      <c r="C27" s="8"/>
      <c r="D27" s="4">
        <f>IF($E$2="","",IF($E$2="C500FF",VLOOKUP(A27,STD!A:J,3,0),IF($E$2="C500SF",VLOOKUP(A27,STD!A:J,6,0),IF($E$2="C700",VLOOKUP(A27,STD!A:J,9,0)))))</f>
        <v>70.900000000000006</v>
      </c>
      <c r="E27" s="8"/>
      <c r="F27" s="18">
        <f>IF($E$2="","",IF($E$2="C500FF",VLOOKUP(A27,STD!A:J,4,0),IF($E$2="C500SF",VLOOKUP(A27,STD!A:J,7,0),IF($E$2="C700",VLOOKUP(A27,STD!A:J,10,0)))))</f>
        <v>46.864899999999999</v>
      </c>
      <c r="G27" s="20" t="str">
        <f t="shared" si="0"/>
        <v/>
      </c>
    </row>
    <row r="28" spans="1:7" x14ac:dyDescent="0.3">
      <c r="A28" s="19">
        <v>46</v>
      </c>
      <c r="B28" s="4">
        <f>IF($E$2="","",IF($E$2="C500FF",VLOOKUP(A28,STD!A:J,2,0),IF($E$2="C500SF",VLOOKUP(A28,STD!A:J,5,0),IF($E$2="C700",VLOOKUP(A28,STD!A:J,8,0)))))</f>
        <v>66.5</v>
      </c>
      <c r="C28" s="8"/>
      <c r="D28" s="4">
        <f>IF($E$2="","",IF($E$2="C500FF",VLOOKUP(A28,STD!A:J,3,0),IF($E$2="C500SF",VLOOKUP(A28,STD!A:J,6,0),IF($E$2="C700",VLOOKUP(A28,STD!A:J,9,0)))))</f>
        <v>69.7</v>
      </c>
      <c r="E28" s="8"/>
      <c r="F28" s="18">
        <f>IF($E$2="","",IF($E$2="C500FF",VLOOKUP(A28,STD!A:J,4,0),IF($E$2="C500SF",VLOOKUP(A28,STD!A:J,7,0),IF($E$2="C700",VLOOKUP(A28,STD!A:J,10,0)))))</f>
        <v>46.350500000000004</v>
      </c>
      <c r="G28" s="20" t="str">
        <f t="shared" si="0"/>
        <v/>
      </c>
    </row>
    <row r="29" spans="1:7" x14ac:dyDescent="0.3">
      <c r="A29" s="19">
        <v>47</v>
      </c>
      <c r="B29" s="4">
        <f>IF($E$2="","",IF($E$2="C500FF",VLOOKUP(A29,STD!A:J,2,0),IF($E$2="C500SF",VLOOKUP(A29,STD!A:J,5,0),IF($E$2="C700",VLOOKUP(A29,STD!A:J,8,0)))))</f>
        <v>66.8</v>
      </c>
      <c r="C29" s="8"/>
      <c r="D29" s="4">
        <f>IF($E$2="","",IF($E$2="C500FF",VLOOKUP(A29,STD!A:J,3,0),IF($E$2="C500SF",VLOOKUP(A29,STD!A:J,6,0),IF($E$2="C700",VLOOKUP(A29,STD!A:J,9,0)))))</f>
        <v>68.5</v>
      </c>
      <c r="E29" s="8"/>
      <c r="F29" s="18">
        <f>IF($E$2="","",IF($E$2="C500FF",VLOOKUP(A29,STD!A:J,4,0),IF($E$2="C500SF",VLOOKUP(A29,STD!A:J,7,0),IF($E$2="C700",VLOOKUP(A29,STD!A:J,10,0)))))</f>
        <v>45.758000000000003</v>
      </c>
      <c r="G29" s="20" t="str">
        <f t="shared" si="0"/>
        <v/>
      </c>
    </row>
    <row r="30" spans="1:7" x14ac:dyDescent="0.3">
      <c r="A30" s="19">
        <v>48</v>
      </c>
      <c r="B30" s="4">
        <f>IF($E$2="","",IF($E$2="C500FF",VLOOKUP(A30,STD!A:J,2,0),IF($E$2="C500SF",VLOOKUP(A30,STD!A:J,5,0),IF($E$2="C700",VLOOKUP(A30,STD!A:J,8,0)))))</f>
        <v>67.2</v>
      </c>
      <c r="C30" s="8"/>
      <c r="D30" s="4">
        <f>IF($E$2="","",IF($E$2="C500FF",VLOOKUP(A30,STD!A:J,3,0),IF($E$2="C500SF",VLOOKUP(A30,STD!A:J,6,0),IF($E$2="C700",VLOOKUP(A30,STD!A:J,9,0)))))</f>
        <v>67.3</v>
      </c>
      <c r="E30" s="8"/>
      <c r="F30" s="18">
        <f>IF($E$2="","",IF($E$2="C500FF",VLOOKUP(A30,STD!A:J,4,0),IF($E$2="C500SF",VLOOKUP(A30,STD!A:J,7,0),IF($E$2="C700",VLOOKUP(A30,STD!A:J,10,0)))))</f>
        <v>45.2256</v>
      </c>
      <c r="G30" s="20" t="str">
        <f t="shared" si="0"/>
        <v/>
      </c>
    </row>
    <row r="31" spans="1:7" x14ac:dyDescent="0.3">
      <c r="A31" s="19">
        <v>49</v>
      </c>
      <c r="B31" s="4">
        <f>IF($E$2="","",IF($E$2="C500FF",VLOOKUP(A31,STD!A:J,2,0),IF($E$2="C500SF",VLOOKUP(A31,STD!A:J,5,0),IF($E$2="C700",VLOOKUP(A31,STD!A:J,8,0)))))</f>
        <v>67.5</v>
      </c>
      <c r="C31" s="8"/>
      <c r="D31" s="4">
        <f>IF($E$2="","",IF($E$2="C500FF",VLOOKUP(A31,STD!A:J,3,0),IF($E$2="C500SF",VLOOKUP(A31,STD!A:J,6,0),IF($E$2="C700",VLOOKUP(A31,STD!A:J,9,0)))))</f>
        <v>66.099999999999994</v>
      </c>
      <c r="E31" s="8"/>
      <c r="F31" s="18">
        <f>IF($E$2="","",IF($E$2="C500FF",VLOOKUP(A31,STD!A:J,4,0),IF($E$2="C500SF",VLOOKUP(A31,STD!A:J,7,0),IF($E$2="C700",VLOOKUP(A31,STD!A:J,10,0)))))</f>
        <v>44.617499999999993</v>
      </c>
      <c r="G31" s="20" t="str">
        <f t="shared" si="0"/>
        <v/>
      </c>
    </row>
    <row r="32" spans="1:7" x14ac:dyDescent="0.3">
      <c r="A32" s="19">
        <v>50</v>
      </c>
      <c r="B32" s="4">
        <f>IF($E$2="","",IF($E$2="C500FF",VLOOKUP(A32,STD!A:J,2,0),IF($E$2="C500SF",VLOOKUP(A32,STD!A:J,5,0),IF($E$2="C700",VLOOKUP(A32,STD!A:J,8,0)))))</f>
        <v>67.8</v>
      </c>
      <c r="C32" s="8"/>
      <c r="D32" s="4">
        <f>IF($E$2="","",IF($E$2="C500FF",VLOOKUP(A32,STD!A:J,3,0),IF($E$2="C500SF",VLOOKUP(A32,STD!A:J,6,0),IF($E$2="C700",VLOOKUP(A32,STD!A:J,9,0)))))</f>
        <v>64.900000000000006</v>
      </c>
      <c r="E32" s="8"/>
      <c r="F32" s="18">
        <f>IF($E$2="","",IF($E$2="C500FF",VLOOKUP(A32,STD!A:J,4,0),IF($E$2="C500SF",VLOOKUP(A32,STD!A:J,7,0),IF($E$2="C700",VLOOKUP(A32,STD!A:J,10,0)))))</f>
        <v>44.002200000000002</v>
      </c>
      <c r="G32" s="20" t="str">
        <f t="shared" si="0"/>
        <v/>
      </c>
    </row>
    <row r="33" spans="1:7" x14ac:dyDescent="0.3">
      <c r="A33" s="19">
        <v>51</v>
      </c>
      <c r="B33" s="4">
        <f>IF($E$2="","",IF($E$2="C500FF",VLOOKUP(A33,STD!A:J,2,0),IF($E$2="C500SF",VLOOKUP(A33,STD!A:J,5,0),IF($E$2="C700",VLOOKUP(A33,STD!A:J,8,0)))))</f>
        <v>68.099999999999994</v>
      </c>
      <c r="C33" s="8"/>
      <c r="D33" s="4">
        <f>IF($E$2="","",IF($E$2="C500FF",VLOOKUP(A33,STD!A:J,3,0),IF($E$2="C500SF",VLOOKUP(A33,STD!A:J,6,0),IF($E$2="C700",VLOOKUP(A33,STD!A:J,9,0)))))</f>
        <v>63.6</v>
      </c>
      <c r="E33" s="8"/>
      <c r="F33" s="18">
        <f>IF($E$2="","",IF($E$2="C500FF",VLOOKUP(A33,STD!A:J,4,0),IF($E$2="C500SF",VLOOKUP(A33,STD!A:J,7,0),IF($E$2="C700",VLOOKUP(A33,STD!A:J,10,0)))))</f>
        <v>43.311599999999999</v>
      </c>
      <c r="G33" s="20" t="str">
        <f t="shared" si="0"/>
        <v/>
      </c>
    </row>
    <row r="34" spans="1:7" x14ac:dyDescent="0.3">
      <c r="A34" s="19">
        <v>52</v>
      </c>
      <c r="B34" s="4">
        <f>IF($E$2="","",IF($E$2="C500FF",VLOOKUP(A34,STD!A:J,2,0),IF($E$2="C500SF",VLOOKUP(A34,STD!A:J,5,0),IF($E$2="C700",VLOOKUP(A34,STD!A:J,8,0)))))</f>
        <v>68.400000000000006</v>
      </c>
      <c r="C34" s="8"/>
      <c r="D34" s="4">
        <f>IF($E$2="","",IF($E$2="C500FF",VLOOKUP(A34,STD!A:J,3,0),IF($E$2="C500SF",VLOOKUP(A34,STD!A:J,6,0),IF($E$2="C700",VLOOKUP(A34,STD!A:J,9,0)))))</f>
        <v>62.3</v>
      </c>
      <c r="E34" s="8"/>
      <c r="F34" s="18">
        <f>IF($E$2="","",IF($E$2="C500FF",VLOOKUP(A34,STD!A:J,4,0),IF($E$2="C500SF",VLOOKUP(A34,STD!A:J,7,0),IF($E$2="C700",VLOOKUP(A34,STD!A:J,10,0)))))</f>
        <v>42.613200000000006</v>
      </c>
      <c r="G34" s="20" t="str">
        <f t="shared" si="0"/>
        <v/>
      </c>
    </row>
    <row r="35" spans="1:7" x14ac:dyDescent="0.3">
      <c r="A35" s="19">
        <v>53</v>
      </c>
      <c r="B35" s="4">
        <f>IF($E$2="","",IF($E$2="C500FF",VLOOKUP(A35,STD!A:J,2,0),IF($E$2="C500SF",VLOOKUP(A35,STD!A:J,5,0),IF($E$2="C700",VLOOKUP(A35,STD!A:J,8,0)))))</f>
        <v>68.7</v>
      </c>
      <c r="C35" s="8"/>
      <c r="D35" s="4">
        <f>IF($E$2="","",IF($E$2="C500FF",VLOOKUP(A35,STD!A:J,3,0),IF($E$2="C500SF",VLOOKUP(A35,STD!A:J,6,0),IF($E$2="C700",VLOOKUP(A35,STD!A:J,9,0)))))</f>
        <v>61</v>
      </c>
      <c r="E35" s="8"/>
      <c r="F35" s="18">
        <f>IF($E$2="","",IF($E$2="C500FF",VLOOKUP(A35,STD!A:J,4,0),IF($E$2="C500SF",VLOOKUP(A35,STD!A:J,7,0),IF($E$2="C700",VLOOKUP(A35,STD!A:J,10,0)))))</f>
        <v>41.907000000000004</v>
      </c>
      <c r="G35" s="20" t="str">
        <f t="shared" si="0"/>
        <v/>
      </c>
    </row>
    <row r="36" spans="1:7" x14ac:dyDescent="0.3">
      <c r="A36" s="19">
        <v>54</v>
      </c>
      <c r="B36" s="4">
        <f>IF($E$2="","",IF($E$2="C500FF",VLOOKUP(A36,STD!A:J,2,0),IF($E$2="C500SF",VLOOKUP(A36,STD!A:J,5,0),IF($E$2="C700",VLOOKUP(A36,STD!A:J,8,0)))))</f>
        <v>68.900000000000006</v>
      </c>
      <c r="C36" s="8"/>
      <c r="D36" s="4">
        <f>IF($E$2="","",IF($E$2="C500FF",VLOOKUP(A36,STD!A:J,3,0),IF($E$2="C500SF",VLOOKUP(A36,STD!A:J,6,0),IF($E$2="C700",VLOOKUP(A36,STD!A:J,9,0)))))</f>
        <v>59.6</v>
      </c>
      <c r="E36" s="8"/>
      <c r="F36" s="18">
        <f>IF($E$2="","",IF($E$2="C500FF",VLOOKUP(A36,STD!A:J,4,0),IF($E$2="C500SF",VLOOKUP(A36,STD!A:J,7,0),IF($E$2="C700",VLOOKUP(A36,STD!A:J,10,0)))))</f>
        <v>41.064399999999999</v>
      </c>
      <c r="G36" s="20" t="str">
        <f t="shared" si="0"/>
        <v/>
      </c>
    </row>
    <row r="37" spans="1:7" x14ac:dyDescent="0.3">
      <c r="A37" s="19">
        <v>55</v>
      </c>
      <c r="B37" s="4">
        <f>IF($E$2="","",IF($E$2="C500FF",VLOOKUP(A37,STD!A:J,2,0),IF($E$2="C500SF",VLOOKUP(A37,STD!A:J,5,0),IF($E$2="C700",VLOOKUP(A37,STD!A:J,8,0)))))</f>
        <v>69.099999999999994</v>
      </c>
      <c r="C37" s="8"/>
      <c r="D37" s="4">
        <f>IF($E$2="","",IF($E$2="C500FF",VLOOKUP(A37,STD!A:J,3,0),IF($E$2="C500SF",VLOOKUP(A37,STD!A:J,6,0),IF($E$2="C700",VLOOKUP(A37,STD!A:J,9,0)))))</f>
        <v>58.2</v>
      </c>
      <c r="E37" s="8"/>
      <c r="F37" s="18">
        <f>IF($E$2="","",IF($E$2="C500FF",VLOOKUP(A37,STD!A:J,4,0),IF($E$2="C500SF",VLOOKUP(A37,STD!A:J,7,0),IF($E$2="C700",VLOOKUP(A37,STD!A:J,10,0)))))</f>
        <v>40.216200000000001</v>
      </c>
      <c r="G37" s="20" t="str">
        <f t="shared" si="0"/>
        <v/>
      </c>
    </row>
    <row r="38" spans="1:7" x14ac:dyDescent="0.3">
      <c r="A38" s="19">
        <v>56</v>
      </c>
      <c r="B38" s="4">
        <f>IF($E$2="","",IF($E$2="C500FF",VLOOKUP(A38,STD!A:J,2,0),IF($E$2="C500SF",VLOOKUP(A38,STD!A:J,5,0),IF($E$2="C700",VLOOKUP(A38,STD!A:J,8,0)))))</f>
        <v>69.3</v>
      </c>
      <c r="C38" s="8"/>
      <c r="D38" s="4">
        <f>IF($E$2="","",IF($E$2="C500FF",VLOOKUP(A38,STD!A:J,3,0),IF($E$2="C500SF",VLOOKUP(A38,STD!A:J,6,0),IF($E$2="C700",VLOOKUP(A38,STD!A:J,9,0)))))</f>
        <v>56.8</v>
      </c>
      <c r="E38" s="8"/>
      <c r="F38" s="18">
        <f>IF($E$2="","",IF($E$2="C500FF",VLOOKUP(A38,STD!A:J,4,0),IF($E$2="C500SF",VLOOKUP(A38,STD!A:J,7,0),IF($E$2="C700",VLOOKUP(A38,STD!A:J,10,0)))))</f>
        <v>39.362399999999994</v>
      </c>
      <c r="G38" s="20" t="str">
        <f t="shared" si="0"/>
        <v/>
      </c>
    </row>
    <row r="39" spans="1:7" x14ac:dyDescent="0.3">
      <c r="A39" s="19">
        <v>57</v>
      </c>
      <c r="B39" s="4">
        <f>IF($E$2="","",IF($E$2="C500FF",VLOOKUP(A39,STD!A:J,2,0),IF($E$2="C500SF",VLOOKUP(A39,STD!A:J,5,0),IF($E$2="C700",VLOOKUP(A39,STD!A:J,8,0)))))</f>
        <v>69.5</v>
      </c>
      <c r="C39" s="8"/>
      <c r="D39" s="4">
        <f>IF($E$2="","",IF($E$2="C500FF",VLOOKUP(A39,STD!A:J,3,0),IF($E$2="C500SF",VLOOKUP(A39,STD!A:J,6,0),IF($E$2="C700",VLOOKUP(A39,STD!A:J,9,0)))))</f>
        <v>55.4</v>
      </c>
      <c r="E39" s="8"/>
      <c r="F39" s="18">
        <f>IF($E$2="","",IF($E$2="C500FF",VLOOKUP(A39,STD!A:J,4,0),IF($E$2="C500SF",VLOOKUP(A39,STD!A:J,7,0),IF($E$2="C700",VLOOKUP(A39,STD!A:J,10,0)))))</f>
        <v>38.502999999999993</v>
      </c>
      <c r="G39" s="20" t="str">
        <f t="shared" si="0"/>
        <v/>
      </c>
    </row>
    <row r="40" spans="1:7" x14ac:dyDescent="0.3">
      <c r="A40" s="19">
        <v>58</v>
      </c>
      <c r="B40" s="4">
        <f>IF($E$2="","",IF($E$2="C500FF",VLOOKUP(A40,STD!A:J,2,0),IF($E$2="C500SF",VLOOKUP(A40,STD!A:J,5,0),IF($E$2="C700",VLOOKUP(A40,STD!A:J,8,0)))))</f>
        <v>69.7</v>
      </c>
      <c r="C40" s="8"/>
      <c r="D40" s="4">
        <f>IF($E$2="","",IF($E$2="C500FF",VLOOKUP(A40,STD!A:J,3,0),IF($E$2="C500SF",VLOOKUP(A40,STD!A:J,6,0),IF($E$2="C700",VLOOKUP(A40,STD!A:J,9,0)))))</f>
        <v>54</v>
      </c>
      <c r="E40" s="8"/>
      <c r="F40" s="18">
        <f>IF($E$2="","",IF($E$2="C500FF",VLOOKUP(A40,STD!A:J,4,0),IF($E$2="C500SF",VLOOKUP(A40,STD!A:J,7,0),IF($E$2="C700",VLOOKUP(A40,STD!A:J,10,0)))))</f>
        <v>37.638000000000005</v>
      </c>
      <c r="G40" s="20" t="str">
        <f t="shared" si="0"/>
        <v/>
      </c>
    </row>
    <row r="41" spans="1:7" x14ac:dyDescent="0.3">
      <c r="A41" s="19">
        <v>59</v>
      </c>
      <c r="B41" s="4">
        <f>IF($E$2="","",IF($E$2="C500FF",VLOOKUP(A41,STD!A:J,2,0),IF($E$2="C500SF",VLOOKUP(A41,STD!A:J,5,0),IF($E$2="C700",VLOOKUP(A41,STD!A:J,8,0)))))</f>
        <v>69.900000000000006</v>
      </c>
      <c r="C41" s="8"/>
      <c r="D41" s="4">
        <f>IF($E$2="","",IF($E$2="C500FF",VLOOKUP(A41,STD!A:J,3,0),IF($E$2="C500SF",VLOOKUP(A41,STD!A:J,6,0),IF($E$2="C700",VLOOKUP(A41,STD!A:J,9,0)))))</f>
        <v>52.5</v>
      </c>
      <c r="E41" s="8"/>
      <c r="F41" s="18">
        <f>IF($E$2="","",IF($E$2="C500FF",VLOOKUP(A41,STD!A:J,4,0),IF($E$2="C500SF",VLOOKUP(A41,STD!A:J,7,0),IF($E$2="C700",VLOOKUP(A41,STD!A:J,10,0)))))</f>
        <v>36.697500000000005</v>
      </c>
      <c r="G41" s="20" t="str">
        <f t="shared" si="0"/>
        <v/>
      </c>
    </row>
    <row r="42" spans="1:7" x14ac:dyDescent="0.3">
      <c r="A42" s="19">
        <v>60</v>
      </c>
      <c r="B42" s="4">
        <f>IF($E$2="","",IF($E$2="C500FF",VLOOKUP(A42,STD!A:J,2,0),IF($E$2="C500SF",VLOOKUP(A42,STD!A:J,5,0),IF($E$2="C700",VLOOKUP(A42,STD!A:J,8,0)))))</f>
        <v>70.099999999999994</v>
      </c>
      <c r="C42" s="8"/>
      <c r="D42" s="4">
        <f>IF($E$2="","",IF($E$2="C500FF",VLOOKUP(A42,STD!A:J,3,0),IF($E$2="C500SF",VLOOKUP(A42,STD!A:J,6,0),IF($E$2="C700",VLOOKUP(A42,STD!A:J,9,0)))))</f>
        <v>51</v>
      </c>
      <c r="E42" s="8"/>
      <c r="F42" s="18">
        <f>IF($E$2="","",IF($E$2="C500FF",VLOOKUP(A42,STD!A:J,4,0),IF($E$2="C500SF",VLOOKUP(A42,STD!A:J,7,0),IF($E$2="C700",VLOOKUP(A42,STD!A:J,10,0)))))</f>
        <v>35.750999999999998</v>
      </c>
      <c r="G42" s="20" t="str">
        <f t="shared" si="0"/>
        <v/>
      </c>
    </row>
    <row r="43" spans="1:7" x14ac:dyDescent="0.3">
      <c r="A43" s="19">
        <v>61</v>
      </c>
      <c r="B43" s="4">
        <f>IF($E$2="","",IF($E$2="C500FF",VLOOKUP(A43,STD!A:J,2,0),IF($E$2="C500SF",VLOOKUP(A43,STD!A:J,5,0),IF($E$2="C700",VLOOKUP(A43,STD!A:J,8,0)))))</f>
        <v>70.3</v>
      </c>
      <c r="C43" s="8"/>
      <c r="D43" s="4">
        <f>IF($E$2="","",IF($E$2="C500FF",VLOOKUP(A43,STD!A:J,3,0),IF($E$2="C500SF",VLOOKUP(A43,STD!A:J,6,0),IF($E$2="C700",VLOOKUP(A43,STD!A:J,9,0)))))</f>
        <v>49.5</v>
      </c>
      <c r="E43" s="8"/>
      <c r="F43" s="18">
        <f>IF($E$2="","",IF($E$2="C500FF",VLOOKUP(A43,STD!A:J,4,0),IF($E$2="C500SF",VLOOKUP(A43,STD!A:J,7,0),IF($E$2="C700",VLOOKUP(A43,STD!A:J,10,0)))))</f>
        <v>34.798499999999997</v>
      </c>
      <c r="G43" s="20" t="str">
        <f t="shared" si="0"/>
        <v/>
      </c>
    </row>
    <row r="44" spans="1:7" x14ac:dyDescent="0.3">
      <c r="A44" s="19">
        <v>62</v>
      </c>
      <c r="B44" s="4">
        <f>IF($E$2="","",IF($E$2="C500FF",VLOOKUP(A44,STD!A:J,2,0),IF($E$2="C500SF",VLOOKUP(A44,STD!A:J,5,0),IF($E$2="C700",VLOOKUP(A44,STD!A:J,8,0)))))</f>
        <v>70.5</v>
      </c>
      <c r="C44" s="8"/>
      <c r="D44" s="4">
        <f>IF($E$2="","",IF($E$2="C500FF",VLOOKUP(A44,STD!A:J,3,0),IF($E$2="C500SF",VLOOKUP(A44,STD!A:J,6,0),IF($E$2="C700",VLOOKUP(A44,STD!A:J,9,0)))))</f>
        <v>47.9</v>
      </c>
      <c r="E44" s="8"/>
      <c r="F44" s="18">
        <f>IF($E$2="","",IF($E$2="C500FF",VLOOKUP(A44,STD!A:J,4,0),IF($E$2="C500SF",VLOOKUP(A44,STD!A:J,7,0),IF($E$2="C700",VLOOKUP(A44,STD!A:J,10,0)))))</f>
        <v>33.769500000000001</v>
      </c>
      <c r="G44" s="20" t="str">
        <f t="shared" si="0"/>
        <v/>
      </c>
    </row>
    <row r="45" spans="1:7" x14ac:dyDescent="0.3">
      <c r="A45" s="19">
        <v>63</v>
      </c>
      <c r="B45" s="4">
        <f>IF($E$2="","",IF($E$2="C500FF",VLOOKUP(A45,STD!A:J,2,0),IF($E$2="C500SF",VLOOKUP(A45,STD!A:J,5,0),IF($E$2="C700",VLOOKUP(A45,STD!A:J,8,0)))))</f>
        <v>70.7</v>
      </c>
      <c r="C45" s="8"/>
      <c r="D45" s="4">
        <f>IF($E$2="","",IF($E$2="C500FF",VLOOKUP(A45,STD!A:J,3,0),IF($E$2="C500SF",VLOOKUP(A45,STD!A:J,6,0),IF($E$2="C700",VLOOKUP(A45,STD!A:J,9,0)))))</f>
        <v>46.3</v>
      </c>
      <c r="E45" s="8"/>
      <c r="F45" s="18">
        <f>IF($E$2="","",IF($E$2="C500FF",VLOOKUP(A45,STD!A:J,4,0),IF($E$2="C500SF",VLOOKUP(A45,STD!A:J,7,0),IF($E$2="C700",VLOOKUP(A45,STD!A:J,10,0)))))</f>
        <v>32.734099999999998</v>
      </c>
      <c r="G45" s="20" t="str">
        <f t="shared" si="0"/>
        <v/>
      </c>
    </row>
    <row r="46" spans="1:7" x14ac:dyDescent="0.3">
      <c r="A46" s="19">
        <v>64</v>
      </c>
      <c r="B46" s="4">
        <f>IF($E$2="","",IF($E$2="C500FF",VLOOKUP(A46,STD!A:J,2,0),IF($E$2="C500SF",VLOOKUP(A46,STD!A:J,5,0),IF($E$2="C700",VLOOKUP(A46,STD!A:J,8,0)))))</f>
        <v>70.900000000000006</v>
      </c>
      <c r="C46" s="8"/>
      <c r="D46" s="4">
        <f>IF($E$2="","",IF($E$2="C500FF",VLOOKUP(A46,STD!A:J,3,0),IF($E$2="C500SF",VLOOKUP(A46,STD!A:J,6,0),IF($E$2="C700",VLOOKUP(A46,STD!A:J,9,0)))))</f>
        <v>44.7</v>
      </c>
      <c r="E46" s="8"/>
      <c r="F46" s="18">
        <f>IF($E$2="","",IF($E$2="C500FF",VLOOKUP(A46,STD!A:J,4,0),IF($E$2="C500SF",VLOOKUP(A46,STD!A:J,7,0),IF($E$2="C700",VLOOKUP(A46,STD!A:J,10,0)))))</f>
        <v>31.692300000000003</v>
      </c>
      <c r="G46" s="20" t="str">
        <f t="shared" si="0"/>
        <v/>
      </c>
    </row>
    <row r="47" spans="1:7" x14ac:dyDescent="0.3">
      <c r="A47" s="19">
        <v>65</v>
      </c>
      <c r="B47" s="4">
        <f>IF($E$2="","",IF($E$2="C500FF",VLOOKUP(A47,STD!A:J,2,0),IF($E$2="C500SF",VLOOKUP(A47,STD!A:J,5,0),IF($E$2="C700",VLOOKUP(A47,STD!A:J,8,0)))))</f>
        <v>71.099999999999994</v>
      </c>
      <c r="C47" s="8"/>
      <c r="D47" s="4">
        <f>IF($E$2="","",IF($E$2="C500FF",VLOOKUP(A47,STD!A:J,3,0),IF($E$2="C500SF",VLOOKUP(A47,STD!A:J,6,0),IF($E$2="C700",VLOOKUP(A47,STD!A:J,9,0)))))</f>
        <v>43.1</v>
      </c>
      <c r="E47" s="8"/>
      <c r="F47" s="18">
        <f>IF($E$2="","",IF($E$2="C500FF",VLOOKUP(A47,STD!A:J,4,0),IF($E$2="C500SF",VLOOKUP(A47,STD!A:J,7,0),IF($E$2="C700",VLOOKUP(A47,STD!A:J,10,0)))))</f>
        <v>30.644099999999998</v>
      </c>
      <c r="G47" s="20" t="str">
        <f t="shared" si="0"/>
        <v/>
      </c>
    </row>
  </sheetData>
  <sheetProtection algorithmName="SHA-512" hashValue="GS8AdsKpyRDF5De0MgddmcVAtlS413nl9aiLfg0XO497YToXduMwFwxgR7cU24RckcWyVpXWzmOjP8v8o+Uc1A==" saltValue="8V1ZWUgE9JMS8061rzm+vQ==" spinCount="100000" sheet="1" objects="1" scenarios="1"/>
  <mergeCells count="7">
    <mergeCell ref="B4:C4"/>
    <mergeCell ref="D4:E4"/>
    <mergeCell ref="F4:G4"/>
    <mergeCell ref="B1:C1"/>
    <mergeCell ref="B2:C2"/>
    <mergeCell ref="E2:F2"/>
    <mergeCell ref="E1:F1"/>
  </mergeCells>
  <dataValidations count="1">
    <dataValidation type="list" allowBlank="1" showInputMessage="1" showErrorMessage="1" sqref="E2" xr:uid="{74930856-0EE9-4A19-B0C0-70359C13815E}">
      <formula1>"C500FF,C500SF,C700"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STD</vt:lpstr>
      <vt:lpstr>Data 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Guo, Alice</dc:creator>
  <cp:lastModifiedBy>Guo, Alice</cp:lastModifiedBy>
  <dcterms:created xsi:type="dcterms:W3CDTF">2015-06-05T18:17:20Z</dcterms:created>
  <dcterms:modified xsi:type="dcterms:W3CDTF">2022-01-31T16:15:25Z</dcterms:modified>
</cp:coreProperties>
</file>